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5" windowWidth="15180" windowHeight="9345" tabRatio="698" firstSheet="2" activeTab="20"/>
  </bookViews>
  <sheets>
    <sheet name="27.05" sheetId="19" r:id="rId1"/>
    <sheet name="28.05" sheetId="15" r:id="rId2"/>
    <sheet name="29.05" sheetId="22" r:id="rId3"/>
    <sheet name="30.05" sheetId="25" r:id="rId4"/>
    <sheet name="2.06" sheetId="1" r:id="rId5"/>
    <sheet name="3.06" sheetId="2" r:id="rId6"/>
    <sheet name="4.06" sheetId="4" r:id="rId7"/>
    <sheet name="5.06" sheetId="5" r:id="rId8"/>
    <sheet name="6.06" sheetId="6" r:id="rId9"/>
    <sheet name="09.06" sheetId="8" r:id="rId10"/>
    <sheet name="10.06" sheetId="7" r:id="rId11"/>
    <sheet name="11.06" sheetId="24" r:id="rId12"/>
    <sheet name="16.06" sheetId="10" r:id="rId13"/>
    <sheet name="17.06" sheetId="9" r:id="rId14"/>
    <sheet name="18.06" sheetId="11" r:id="rId15"/>
    <sheet name="19.06" sheetId="23" r:id="rId16"/>
    <sheet name="20.06" sheetId="12" r:id="rId17"/>
    <sheet name="23.06" sheetId="13" r:id="rId18"/>
    <sheet name="24.06" sheetId="14" r:id="rId19"/>
    <sheet name="25.06" sheetId="20" r:id="rId20"/>
    <sheet name="26.06" sheetId="18" r:id="rId21"/>
  </sheets>
  <calcPr calcId="124519" refMode="R1C1"/>
</workbook>
</file>

<file path=xl/calcChain.xml><?xml version="1.0" encoding="utf-8"?>
<calcChain xmlns="http://schemas.openxmlformats.org/spreadsheetml/2006/main">
  <c r="E25" i="20"/>
  <c r="F25"/>
  <c r="G25"/>
  <c r="H25"/>
  <c r="I25"/>
  <c r="J25"/>
  <c r="K25"/>
  <c r="L25"/>
  <c r="M25"/>
  <c r="N25"/>
  <c r="D25"/>
  <c r="C25"/>
  <c r="C10" i="13"/>
  <c r="E10"/>
  <c r="F10"/>
  <c r="G10"/>
  <c r="H10"/>
  <c r="I10"/>
  <c r="J10"/>
  <c r="K10"/>
  <c r="L10"/>
  <c r="M10"/>
  <c r="N10"/>
  <c r="E10" i="12"/>
  <c r="F10"/>
  <c r="G10"/>
  <c r="H10"/>
  <c r="I10"/>
  <c r="J10"/>
  <c r="K10"/>
  <c r="L10"/>
  <c r="M10"/>
  <c r="N10"/>
  <c r="D10"/>
  <c r="C10"/>
  <c r="D10" i="11"/>
  <c r="E10"/>
  <c r="F10"/>
  <c r="G10"/>
  <c r="H10"/>
  <c r="I10"/>
  <c r="J10"/>
  <c r="K10"/>
  <c r="L10"/>
  <c r="M10"/>
  <c r="N10"/>
  <c r="C10"/>
  <c r="D10" i="9"/>
  <c r="E10"/>
  <c r="F10"/>
  <c r="G10"/>
  <c r="H10"/>
  <c r="I10"/>
  <c r="J10"/>
  <c r="K10"/>
  <c r="L10"/>
  <c r="M10"/>
  <c r="C10"/>
  <c r="E10" i="8"/>
  <c r="F10"/>
  <c r="G10"/>
  <c r="H10"/>
  <c r="I10"/>
  <c r="J10"/>
  <c r="K10"/>
  <c r="L10"/>
  <c r="M10"/>
  <c r="N10"/>
  <c r="D10"/>
  <c r="C10"/>
  <c r="N21" i="6"/>
  <c r="M21"/>
  <c r="L21"/>
  <c r="K21"/>
  <c r="J21"/>
  <c r="I21"/>
  <c r="H21"/>
  <c r="G21"/>
  <c r="F21"/>
  <c r="E21"/>
  <c r="D21"/>
  <c r="D10" i="2"/>
  <c r="E10"/>
  <c r="F10"/>
  <c r="G10"/>
  <c r="H10"/>
  <c r="I10"/>
  <c r="J10"/>
  <c r="K10"/>
  <c r="L10"/>
  <c r="M10"/>
  <c r="N10"/>
  <c r="C10"/>
  <c r="G10" i="19"/>
  <c r="E10" i="1"/>
  <c r="F10"/>
  <c r="G10"/>
  <c r="H10"/>
  <c r="I10"/>
  <c r="J10"/>
  <c r="K10"/>
  <c r="L10"/>
  <c r="M10"/>
  <c r="N10"/>
  <c r="D10"/>
  <c r="C10"/>
  <c r="C10" i="19"/>
  <c r="E9" i="25"/>
  <c r="F9"/>
  <c r="G9"/>
  <c r="H9"/>
  <c r="I9"/>
  <c r="J9"/>
  <c r="K9"/>
  <c r="L9"/>
  <c r="M9"/>
  <c r="N9"/>
  <c r="D9"/>
  <c r="C9"/>
  <c r="C10" i="4"/>
  <c r="N23" i="25"/>
  <c r="M23"/>
  <c r="L23"/>
  <c r="K23"/>
  <c r="J23"/>
  <c r="I23"/>
  <c r="H23"/>
  <c r="G23"/>
  <c r="F23"/>
  <c r="E23"/>
  <c r="D23"/>
  <c r="N18"/>
  <c r="M18"/>
  <c r="L18"/>
  <c r="K18"/>
  <c r="J18"/>
  <c r="I18"/>
  <c r="H18"/>
  <c r="G18"/>
  <c r="F18"/>
  <c r="E18"/>
  <c r="D18"/>
  <c r="C18"/>
  <c r="N23" i="15"/>
  <c r="M23"/>
  <c r="L23"/>
  <c r="K23"/>
  <c r="J23"/>
  <c r="I23"/>
  <c r="H23"/>
  <c r="G23"/>
  <c r="F23"/>
  <c r="E23"/>
  <c r="D23"/>
  <c r="C23"/>
  <c r="N24" i="19"/>
  <c r="M24"/>
  <c r="L24"/>
  <c r="K24"/>
  <c r="J24"/>
  <c r="I24"/>
  <c r="H24"/>
  <c r="G24"/>
  <c r="F24"/>
  <c r="E24"/>
  <c r="D24"/>
  <c r="N10"/>
  <c r="M10"/>
  <c r="L10"/>
  <c r="K10"/>
  <c r="J10"/>
  <c r="I10"/>
  <c r="H10"/>
  <c r="F10"/>
  <c r="E10"/>
  <c r="D10"/>
  <c r="N10" i="22"/>
  <c r="M10"/>
  <c r="L10"/>
  <c r="K10"/>
  <c r="J10"/>
  <c r="I10"/>
  <c r="H10"/>
  <c r="G10"/>
  <c r="F10"/>
  <c r="E10"/>
  <c r="D10"/>
  <c r="C10"/>
  <c r="C10" i="23"/>
  <c r="N24" i="5"/>
  <c r="M24"/>
  <c r="L24"/>
  <c r="K24"/>
  <c r="J24"/>
  <c r="I24"/>
  <c r="H24"/>
  <c r="G24"/>
  <c r="F24"/>
  <c r="E24"/>
  <c r="D24"/>
  <c r="C24"/>
  <c r="C10"/>
  <c r="E25" i="2"/>
  <c r="F25"/>
  <c r="G25"/>
  <c r="H25"/>
  <c r="I25"/>
  <c r="J25"/>
  <c r="K25"/>
  <c r="L25"/>
  <c r="M25"/>
  <c r="N25"/>
  <c r="D25"/>
  <c r="C18" i="15"/>
  <c r="C19" i="19"/>
  <c r="C19" i="22"/>
  <c r="C19" i="20"/>
  <c r="C19" i="14"/>
  <c r="C19" i="13"/>
  <c r="C19" i="12"/>
  <c r="C19" i="23"/>
  <c r="C19" i="11"/>
  <c r="C17" i="10"/>
  <c r="C19" i="8"/>
  <c r="C19" i="7"/>
  <c r="C19" i="24"/>
  <c r="C17" i="6"/>
  <c r="C19" i="5"/>
  <c r="C19" i="4"/>
  <c r="C19" i="2"/>
  <c r="C19" i="1"/>
  <c r="N9" i="15"/>
  <c r="M9"/>
  <c r="L9"/>
  <c r="K9"/>
  <c r="J9"/>
  <c r="I9"/>
  <c r="H9"/>
  <c r="G9"/>
  <c r="F9"/>
  <c r="E9"/>
  <c r="D9"/>
  <c r="C9"/>
  <c r="C23" i="18"/>
  <c r="C18"/>
  <c r="C10"/>
  <c r="N10" i="20"/>
  <c r="M10"/>
  <c r="L10"/>
  <c r="K10"/>
  <c r="J10"/>
  <c r="I10"/>
  <c r="H10"/>
  <c r="G10"/>
  <c r="F10"/>
  <c r="E10"/>
  <c r="D10"/>
  <c r="C10"/>
  <c r="C24" i="14"/>
  <c r="N10"/>
  <c r="M10"/>
  <c r="L10"/>
  <c r="K10"/>
  <c r="J10"/>
  <c r="I10"/>
  <c r="H10"/>
  <c r="G10"/>
  <c r="F10"/>
  <c r="E10"/>
  <c r="D10"/>
  <c r="C10"/>
  <c r="C24" i="7"/>
  <c r="D10" i="13"/>
  <c r="C24" i="12"/>
  <c r="N10" i="23"/>
  <c r="M10"/>
  <c r="L10"/>
  <c r="K10"/>
  <c r="J10"/>
  <c r="I10"/>
  <c r="H10"/>
  <c r="G10"/>
  <c r="F10"/>
  <c r="E10"/>
  <c r="D10"/>
  <c r="C24" i="11"/>
  <c r="C9" i="10"/>
  <c r="C24" i="9"/>
  <c r="C19"/>
  <c r="C10" i="7"/>
  <c r="C10" i="24"/>
  <c r="C9" i="6"/>
  <c r="D10" i="4"/>
  <c r="E10"/>
  <c r="F10"/>
  <c r="G10"/>
  <c r="H10"/>
  <c r="I10"/>
  <c r="J10"/>
  <c r="K10"/>
  <c r="L10"/>
  <c r="M10"/>
  <c r="N10"/>
  <c r="N10" i="24" l="1"/>
  <c r="M10"/>
  <c r="L10"/>
  <c r="K10"/>
  <c r="J10"/>
  <c r="I10"/>
  <c r="H10"/>
  <c r="G10"/>
  <c r="F10"/>
  <c r="E10"/>
  <c r="D10"/>
  <c r="N9" i="10"/>
  <c r="M9"/>
  <c r="L9"/>
  <c r="K9"/>
  <c r="J9"/>
  <c r="I9"/>
  <c r="H9"/>
  <c r="G9"/>
  <c r="F9"/>
  <c r="E9"/>
  <c r="D9"/>
  <c r="N9" i="6"/>
  <c r="M9"/>
  <c r="L9"/>
  <c r="K9"/>
  <c r="J9"/>
  <c r="I9"/>
  <c r="H9"/>
  <c r="G9"/>
  <c r="F9"/>
  <c r="E9"/>
  <c r="D9"/>
  <c r="N23" i="18" l="1"/>
  <c r="M23"/>
  <c r="L23"/>
  <c r="K23"/>
  <c r="J23"/>
  <c r="I23"/>
  <c r="H23"/>
  <c r="G23"/>
  <c r="F23"/>
  <c r="E23"/>
  <c r="D23"/>
  <c r="N24" i="22"/>
  <c r="M24"/>
  <c r="L24"/>
  <c r="K24"/>
  <c r="J24"/>
  <c r="I24"/>
  <c r="H24"/>
  <c r="G24"/>
  <c r="F24"/>
  <c r="E24"/>
  <c r="D24"/>
  <c r="N18" i="18"/>
  <c r="M18"/>
  <c r="L18"/>
  <c r="K18"/>
  <c r="J18"/>
  <c r="I18"/>
  <c r="H18"/>
  <c r="G18"/>
  <c r="F18"/>
  <c r="E18"/>
  <c r="D18"/>
  <c r="N10"/>
  <c r="M10"/>
  <c r="L10"/>
  <c r="K10"/>
  <c r="J10"/>
  <c r="I10"/>
  <c r="H10"/>
  <c r="G10"/>
  <c r="F10"/>
  <c r="E10"/>
  <c r="D10"/>
  <c r="N19" i="19"/>
  <c r="M19"/>
  <c r="L19"/>
  <c r="K19"/>
  <c r="J19"/>
  <c r="I19"/>
  <c r="H19"/>
  <c r="G19"/>
  <c r="F19"/>
  <c r="E19"/>
  <c r="D19"/>
  <c r="N19" i="22"/>
  <c r="M19"/>
  <c r="L19"/>
  <c r="K19"/>
  <c r="J19"/>
  <c r="I19"/>
  <c r="H19"/>
  <c r="G19"/>
  <c r="F19"/>
  <c r="E19"/>
  <c r="D19"/>
  <c r="N19" i="20"/>
  <c r="M19"/>
  <c r="L19"/>
  <c r="K19"/>
  <c r="J19"/>
  <c r="I19"/>
  <c r="H19"/>
  <c r="G19"/>
  <c r="F19"/>
  <c r="E19"/>
  <c r="D19"/>
  <c r="N10" i="9"/>
  <c r="N24" i="7"/>
  <c r="M24"/>
  <c r="L24"/>
  <c r="K24"/>
  <c r="J24"/>
  <c r="I24"/>
  <c r="H24"/>
  <c r="G24"/>
  <c r="F24"/>
  <c r="E24"/>
  <c r="D24"/>
  <c r="N19"/>
  <c r="M19"/>
  <c r="L19"/>
  <c r="K19"/>
  <c r="J19"/>
  <c r="I19"/>
  <c r="H19"/>
  <c r="G19"/>
  <c r="F19"/>
  <c r="E19"/>
  <c r="D19"/>
  <c r="N10"/>
  <c r="M10"/>
  <c r="L10"/>
  <c r="K10"/>
  <c r="J10"/>
  <c r="I10"/>
  <c r="H10"/>
  <c r="G10"/>
  <c r="F10"/>
  <c r="E10"/>
  <c r="D10"/>
  <c r="F10" i="5"/>
  <c r="E10"/>
  <c r="D10"/>
  <c r="N10"/>
  <c r="M10"/>
  <c r="L10"/>
  <c r="K10"/>
  <c r="J10"/>
  <c r="I10"/>
  <c r="H10"/>
  <c r="G10"/>
  <c r="N24" i="24"/>
  <c r="M24"/>
  <c r="L24"/>
  <c r="K24"/>
  <c r="J24"/>
  <c r="I24"/>
  <c r="H24"/>
  <c r="G24"/>
  <c r="F24"/>
  <c r="E24"/>
  <c r="D24"/>
  <c r="N19"/>
  <c r="M19"/>
  <c r="L19"/>
  <c r="K19"/>
  <c r="J19"/>
  <c r="I19"/>
  <c r="H19"/>
  <c r="G19"/>
  <c r="F19"/>
  <c r="E19"/>
  <c r="D19"/>
  <c r="I24" i="14"/>
  <c r="I24" i="13"/>
  <c r="I24" i="12"/>
  <c r="I24" i="11"/>
  <c r="I23" i="1"/>
  <c r="I24" i="8"/>
  <c r="N24" i="14"/>
  <c r="M24"/>
  <c r="L24"/>
  <c r="K24"/>
  <c r="J24"/>
  <c r="H24"/>
  <c r="G24"/>
  <c r="F24"/>
  <c r="E24"/>
  <c r="D24"/>
  <c r="N24" i="13"/>
  <c r="M24"/>
  <c r="L24"/>
  <c r="K24"/>
  <c r="J24"/>
  <c r="H24"/>
  <c r="G24"/>
  <c r="F24"/>
  <c r="E24"/>
  <c r="D24"/>
  <c r="N24" i="12"/>
  <c r="M24"/>
  <c r="L24"/>
  <c r="K24"/>
  <c r="J24"/>
  <c r="H24"/>
  <c r="G24"/>
  <c r="F24"/>
  <c r="E24"/>
  <c r="D24"/>
  <c r="N24" i="23"/>
  <c r="M24"/>
  <c r="L24"/>
  <c r="K24"/>
  <c r="J24"/>
  <c r="I24"/>
  <c r="H24"/>
  <c r="G24"/>
  <c r="F24"/>
  <c r="E24"/>
  <c r="D24"/>
  <c r="N24" i="11"/>
  <c r="M24"/>
  <c r="L24"/>
  <c r="K24"/>
  <c r="J24"/>
  <c r="H24"/>
  <c r="G24"/>
  <c r="F24"/>
  <c r="E24"/>
  <c r="D24"/>
  <c r="N22" i="10"/>
  <c r="M22"/>
  <c r="L22"/>
  <c r="K22"/>
  <c r="J22"/>
  <c r="I22"/>
  <c r="H22"/>
  <c r="G22"/>
  <c r="F22"/>
  <c r="E22"/>
  <c r="D22"/>
  <c r="N24" i="9"/>
  <c r="M24"/>
  <c r="L24"/>
  <c r="K24"/>
  <c r="J24"/>
  <c r="I24"/>
  <c r="H24"/>
  <c r="G24"/>
  <c r="F24"/>
  <c r="E24"/>
  <c r="D24"/>
  <c r="N24" i="8"/>
  <c r="M24"/>
  <c r="L24"/>
  <c r="K24"/>
  <c r="J24"/>
  <c r="H24"/>
  <c r="G24"/>
  <c r="F24"/>
  <c r="E24"/>
  <c r="D24"/>
  <c r="N23" i="4"/>
  <c r="M23"/>
  <c r="L23"/>
  <c r="K23"/>
  <c r="J23"/>
  <c r="I23"/>
  <c r="H23"/>
  <c r="G23"/>
  <c r="F23"/>
  <c r="E23"/>
  <c r="D23"/>
  <c r="N23" i="1"/>
  <c r="M23"/>
  <c r="L23"/>
  <c r="K23"/>
  <c r="J23"/>
  <c r="H23"/>
  <c r="G23"/>
  <c r="F23"/>
  <c r="E23"/>
  <c r="D23"/>
  <c r="N18" i="15"/>
  <c r="M18"/>
  <c r="L18"/>
  <c r="K18"/>
  <c r="J18"/>
  <c r="I18"/>
  <c r="H18"/>
  <c r="G18"/>
  <c r="F18"/>
  <c r="E18"/>
  <c r="D18"/>
  <c r="N19" i="14"/>
  <c r="M19"/>
  <c r="L19"/>
  <c r="K19"/>
  <c r="J19"/>
  <c r="I19"/>
  <c r="H19"/>
  <c r="G19"/>
  <c r="F19"/>
  <c r="E19"/>
  <c r="D19"/>
  <c r="N19" i="13"/>
  <c r="M19"/>
  <c r="L19"/>
  <c r="K19"/>
  <c r="J19"/>
  <c r="I19"/>
  <c r="H19"/>
  <c r="G19"/>
  <c r="F19"/>
  <c r="E19"/>
  <c r="D19"/>
  <c r="N19" i="12"/>
  <c r="M19"/>
  <c r="L19"/>
  <c r="K19"/>
  <c r="J19"/>
  <c r="I19"/>
  <c r="H19"/>
  <c r="G19"/>
  <c r="F19"/>
  <c r="E19"/>
  <c r="D19"/>
  <c r="N19" i="23"/>
  <c r="M19"/>
  <c r="L19"/>
  <c r="K19"/>
  <c r="J19"/>
  <c r="I19"/>
  <c r="H19"/>
  <c r="G19"/>
  <c r="F19"/>
  <c r="E19"/>
  <c r="D19"/>
  <c r="N19" i="11"/>
  <c r="M19"/>
  <c r="L19"/>
  <c r="K19"/>
  <c r="J19"/>
  <c r="I19"/>
  <c r="H19"/>
  <c r="G19"/>
  <c r="F19"/>
  <c r="E19"/>
  <c r="D19"/>
  <c r="N17" i="10"/>
  <c r="M17"/>
  <c r="L17"/>
  <c r="K17"/>
  <c r="J17"/>
  <c r="I17"/>
  <c r="H17"/>
  <c r="G17"/>
  <c r="F17"/>
  <c r="E17"/>
  <c r="D17"/>
  <c r="N19" i="9"/>
  <c r="M19"/>
  <c r="L19"/>
  <c r="K19"/>
  <c r="J19"/>
  <c r="I19"/>
  <c r="H19"/>
  <c r="G19"/>
  <c r="F19"/>
  <c r="E19"/>
  <c r="D19"/>
  <c r="N19" i="8"/>
  <c r="M19"/>
  <c r="L19"/>
  <c r="K19"/>
  <c r="J19"/>
  <c r="I19"/>
  <c r="H19"/>
  <c r="G19"/>
  <c r="F19"/>
  <c r="E19"/>
  <c r="D19"/>
  <c r="N17" i="6"/>
  <c r="M17"/>
  <c r="L17"/>
  <c r="K17"/>
  <c r="J17"/>
  <c r="I17"/>
  <c r="H17"/>
  <c r="G17"/>
  <c r="F17"/>
  <c r="E17"/>
  <c r="D17"/>
  <c r="N19" i="5"/>
  <c r="M19"/>
  <c r="L19"/>
  <c r="K19"/>
  <c r="J19"/>
  <c r="I19"/>
  <c r="H19"/>
  <c r="G19"/>
  <c r="F19"/>
  <c r="E19"/>
  <c r="D19"/>
  <c r="N19" i="4"/>
  <c r="M19"/>
  <c r="L19"/>
  <c r="K19"/>
  <c r="J19"/>
  <c r="I19"/>
  <c r="H19"/>
  <c r="G19"/>
  <c r="F19"/>
  <c r="E19"/>
  <c r="D19"/>
  <c r="N19" i="2"/>
  <c r="M19"/>
  <c r="L19"/>
  <c r="K19"/>
  <c r="J19"/>
  <c r="I19"/>
  <c r="H19"/>
  <c r="G19"/>
  <c r="F19"/>
  <c r="E19"/>
  <c r="D19"/>
  <c r="N19" i="1"/>
  <c r="M19"/>
  <c r="L19"/>
  <c r="K19"/>
  <c r="J19"/>
  <c r="I19"/>
  <c r="H19"/>
  <c r="G19"/>
  <c r="F19"/>
  <c r="E19"/>
  <c r="D19"/>
</calcChain>
</file>

<file path=xl/sharedStrings.xml><?xml version="1.0" encoding="utf-8"?>
<sst xmlns="http://schemas.openxmlformats.org/spreadsheetml/2006/main" count="1286" uniqueCount="180">
  <si>
    <t>наименование блюда</t>
  </si>
  <si>
    <t>Масса</t>
  </si>
  <si>
    <t>Б</t>
  </si>
  <si>
    <t>Ж</t>
  </si>
  <si>
    <t>У</t>
  </si>
  <si>
    <t xml:space="preserve">        Витамины  (мг)</t>
  </si>
  <si>
    <t>А</t>
  </si>
  <si>
    <t>С</t>
  </si>
  <si>
    <t>В1</t>
  </si>
  <si>
    <t>Fe</t>
  </si>
  <si>
    <t>Ca</t>
  </si>
  <si>
    <t>Mg</t>
  </si>
  <si>
    <t>P</t>
  </si>
  <si>
    <t xml:space="preserve"> Минеральные вещества (мг)</t>
  </si>
  <si>
    <t>Завтрак</t>
  </si>
  <si>
    <t>№</t>
  </si>
  <si>
    <t xml:space="preserve">Итого </t>
  </si>
  <si>
    <t>Картофельное пюре</t>
  </si>
  <si>
    <t>Чай с сахаром и лимоном</t>
  </si>
  <si>
    <t>Какао с молоком</t>
  </si>
  <si>
    <t>Макароны отварные</t>
  </si>
  <si>
    <t>Омлет натуральный</t>
  </si>
  <si>
    <t>377/2011</t>
  </si>
  <si>
    <t>Чай с сахаром</t>
  </si>
  <si>
    <t>309/2011</t>
  </si>
  <si>
    <t>376/2011</t>
  </si>
  <si>
    <t>Кофейный напиток с молоком</t>
  </si>
  <si>
    <t>Рис припущенный</t>
  </si>
  <si>
    <t>305/2011</t>
  </si>
  <si>
    <t>3/2011</t>
  </si>
  <si>
    <t>294/2011</t>
  </si>
  <si>
    <t>Обед</t>
  </si>
  <si>
    <t>Итого</t>
  </si>
  <si>
    <t>102/2011</t>
  </si>
  <si>
    <t>349/2011</t>
  </si>
  <si>
    <t>Напиток из плодов шиповника</t>
  </si>
  <si>
    <t>82/2011</t>
  </si>
  <si>
    <t>98/2011</t>
  </si>
  <si>
    <t>96/2011</t>
  </si>
  <si>
    <t>302/2011</t>
  </si>
  <si>
    <t>111/2011</t>
  </si>
  <si>
    <t>88/2011</t>
  </si>
  <si>
    <t>Напиток апельсиновый</t>
  </si>
  <si>
    <t>Кондитерское изделие</t>
  </si>
  <si>
    <t>71/2011</t>
  </si>
  <si>
    <t>Полдник</t>
  </si>
  <si>
    <t>401/2011</t>
  </si>
  <si>
    <t>Каша геркулесовая молочная с маслом</t>
  </si>
  <si>
    <t>рецептуры</t>
  </si>
  <si>
    <t>порций, (г)</t>
  </si>
  <si>
    <t>40</t>
  </si>
  <si>
    <t>200</t>
  </si>
  <si>
    <t>Энергетическая ценность, (ккал)</t>
  </si>
  <si>
    <t>Пищевые вещества, (г)</t>
  </si>
  <si>
    <t>150</t>
  </si>
  <si>
    <t>30</t>
  </si>
  <si>
    <t>Прием пищи/</t>
  </si>
  <si>
    <t>1 шт.</t>
  </si>
  <si>
    <t>Щи из свежей капусты со сметаной</t>
  </si>
  <si>
    <t>342/2011</t>
  </si>
  <si>
    <t>Компот из свежих фруктов</t>
  </si>
  <si>
    <t>90</t>
  </si>
  <si>
    <t>120</t>
  </si>
  <si>
    <t>239/2011</t>
  </si>
  <si>
    <t xml:space="preserve">Рыба тушеная в томате с овощами </t>
  </si>
  <si>
    <t>106/2011</t>
  </si>
  <si>
    <t>14/2011</t>
  </si>
  <si>
    <t>Каша манная молочная с маслом</t>
  </si>
  <si>
    <t>Котлета "Дружба"</t>
  </si>
  <si>
    <t>Гуляш</t>
  </si>
  <si>
    <t>260/2011</t>
  </si>
  <si>
    <t>10</t>
  </si>
  <si>
    <t xml:space="preserve">Жаркое по-домашнему </t>
  </si>
  <si>
    <t>Огурец / помидор свежий</t>
  </si>
  <si>
    <t>212/2011</t>
  </si>
  <si>
    <t>212/2021</t>
  </si>
  <si>
    <t>Оладьи с джемом</t>
  </si>
  <si>
    <t>60</t>
  </si>
  <si>
    <t>Хлеб пшеничный</t>
  </si>
  <si>
    <t>ПР</t>
  </si>
  <si>
    <t>50</t>
  </si>
  <si>
    <t>Напиток из с/фруктов</t>
  </si>
  <si>
    <t>30/30</t>
  </si>
  <si>
    <t>279/2011</t>
  </si>
  <si>
    <t>100</t>
  </si>
  <si>
    <t>Хлеб ржаной / хлеб пшеничный</t>
  </si>
  <si>
    <t>Масло сливочное порционно</t>
  </si>
  <si>
    <t>210</t>
  </si>
  <si>
    <t>Напиток из свежих фруктов</t>
  </si>
  <si>
    <t>1201/2011</t>
  </si>
  <si>
    <t>Йогурт питьевой</t>
  </si>
  <si>
    <t>160</t>
  </si>
  <si>
    <t>210/2021</t>
  </si>
  <si>
    <t>470/2021</t>
  </si>
  <si>
    <t>Суп картофельный с горохом на бульоне</t>
  </si>
  <si>
    <t>Щи из свежей капусты со сметаной на бульоне</t>
  </si>
  <si>
    <t>Суп вермишелевый на бульоне с мясом</t>
  </si>
  <si>
    <t>269/2011</t>
  </si>
  <si>
    <t>491/2021</t>
  </si>
  <si>
    <t>Напиток из ягод</t>
  </si>
  <si>
    <t>Каша гречневая рассыпчатая</t>
  </si>
  <si>
    <t>1 шт</t>
  </si>
  <si>
    <t>Рассольник ленинградский на бульоне</t>
  </si>
  <si>
    <t>"Ежики" мясные</t>
  </si>
  <si>
    <t>Суп молочный вермишелевый</t>
  </si>
  <si>
    <t>465/2021</t>
  </si>
  <si>
    <t>130/2021</t>
  </si>
  <si>
    <t>Борщ из свежей капусты на бульоне</t>
  </si>
  <si>
    <t>180</t>
  </si>
  <si>
    <t>328/2011</t>
  </si>
  <si>
    <t>496/2021</t>
  </si>
  <si>
    <t>Макаронные изделия отварные с сыром</t>
  </si>
  <si>
    <t>Суп "Крестьянский" с крупой на бульоне</t>
  </si>
  <si>
    <t>Наггетсы</t>
  </si>
  <si>
    <t>1шт</t>
  </si>
  <si>
    <t>Манник с джемом</t>
  </si>
  <si>
    <t>550/2021</t>
  </si>
  <si>
    <t>98/2021</t>
  </si>
  <si>
    <t>Свекольник со сметаной</t>
  </si>
  <si>
    <t>174/2011</t>
  </si>
  <si>
    <t>Блинчики с джемом</t>
  </si>
  <si>
    <t>Рассольник домашний на бульоне</t>
  </si>
  <si>
    <t>101/2021</t>
  </si>
  <si>
    <t xml:space="preserve">Плов </t>
  </si>
  <si>
    <t>291/2011</t>
  </si>
  <si>
    <t>-</t>
  </si>
  <si>
    <t>Рагу из птицы</t>
  </si>
  <si>
    <t>376/2021</t>
  </si>
  <si>
    <t>Запеканка рисовая с творогом и джемом</t>
  </si>
  <si>
    <t>282/2021</t>
  </si>
  <si>
    <t>116/2011</t>
  </si>
  <si>
    <t>Суп томатный с рисом на бульоне</t>
  </si>
  <si>
    <t>Каша пшенная молочная с маслом</t>
  </si>
  <si>
    <t>140/2021</t>
  </si>
  <si>
    <t>Суп картофельный с макаронными изделиями на бульоне</t>
  </si>
  <si>
    <t>Сок фруктовый/Пюре фруктовое</t>
  </si>
  <si>
    <t>338/2011</t>
  </si>
  <si>
    <t>Фрукт сезонный</t>
  </si>
  <si>
    <t>Рагу мясное с картофелем</t>
  </si>
  <si>
    <t>Суп картофельный с рыбными консервами</t>
  </si>
  <si>
    <t>97/2011</t>
  </si>
  <si>
    <t>Каша гречневая молочная с маслом</t>
  </si>
  <si>
    <t>30/20</t>
  </si>
  <si>
    <t>61,,38</t>
  </si>
  <si>
    <t>268/2011</t>
  </si>
  <si>
    <t>101/2011</t>
  </si>
  <si>
    <t>Суп картофельный с крупой на бульоне</t>
  </si>
  <si>
    <t>Котлета рубленная из птицы</t>
  </si>
  <si>
    <t xml:space="preserve">Тефтельки из говядины </t>
  </si>
  <si>
    <t xml:space="preserve">Биточки особые </t>
  </si>
  <si>
    <t>Шницель из свинины в панировке</t>
  </si>
  <si>
    <t>Суп молочный с крупой (гречка)</t>
  </si>
  <si>
    <t>Вариант (день) 1 (27 мая вторник)</t>
  </si>
  <si>
    <t>Вариант (день) 2 (28 мая среда)</t>
  </si>
  <si>
    <t>Вариант (день) 3 (29 мая четверг)</t>
  </si>
  <si>
    <t>Вариант (день) 4  (30 мая пятница)</t>
  </si>
  <si>
    <t>Вариант (день) 5 (2 июня 2025г понедельник)</t>
  </si>
  <si>
    <t>Вариант (день) 6 (3 июня 2025г вторник)</t>
  </si>
  <si>
    <t>Вариант (день) 7  (4 июня 2025г среда)</t>
  </si>
  <si>
    <t>Вариант (день) 8  (5 июня 2025г четверг)</t>
  </si>
  <si>
    <t>Вариант (день) 9  (6 июня 2025г пятница)</t>
  </si>
  <si>
    <t>Вариант (день) 10 (9 июня 2025г понедельник)</t>
  </si>
  <si>
    <t>Вариант (день) 11 (10 июня вторник)</t>
  </si>
  <si>
    <t>Вариант (день) 12 (11 июня 2025г среда)</t>
  </si>
  <si>
    <t>Вариант (день) 13 (16 июня 2025г понедельник)</t>
  </si>
  <si>
    <t>Вариант (день) 14 (17 июня вторник)</t>
  </si>
  <si>
    <t>Вариант (день) 15 18 июня 2025г среда)</t>
  </si>
  <si>
    <t>Вариант (день) 16 (19 июня 2025г четвнрг)</t>
  </si>
  <si>
    <t>Вариант (день) 17 (20 июня 2025г пятница)</t>
  </si>
  <si>
    <t>Вариант (день) 18 (23 июня понедельник)</t>
  </si>
  <si>
    <t>Вариант (день) 19 (24 июня вторник)</t>
  </si>
  <si>
    <t>Вариант (день) 20 (25 июня среда)</t>
  </si>
  <si>
    <t>Вариант (день) 21 (26 июня четверг)</t>
  </si>
  <si>
    <t>15/2021</t>
  </si>
  <si>
    <t>Сыр порционно</t>
  </si>
  <si>
    <t>15</t>
  </si>
  <si>
    <t>143/2011</t>
  </si>
  <si>
    <t>Рагу из овощей</t>
  </si>
  <si>
    <t>321/2011</t>
  </si>
  <si>
    <t>Капуста тушеная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</si>
</sst>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&quot; &quot;???/???"/>
  </numFmts>
  <fonts count="10">
    <font>
      <sz val="10"/>
      <name val="Arial Cyr"/>
      <charset val="204"/>
    </font>
    <font>
      <sz val="8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1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sz val="11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121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49" fontId="4" fillId="0" borderId="1" xfId="0" applyNumberFormat="1" applyFont="1" applyBorder="1" applyAlignment="1">
      <alignment horizontal="left"/>
    </xf>
    <xf numFmtId="0" fontId="4" fillId="0" borderId="0" xfId="0" applyFont="1"/>
    <xf numFmtId="0" fontId="5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4" fillId="0" borderId="3" xfId="0" applyFont="1" applyBorder="1" applyAlignment="1">
      <alignment horizontal="left"/>
    </xf>
    <xf numFmtId="0" fontId="0" fillId="0" borderId="0" xfId="0" applyAlignment="1">
      <alignment horizontal="left"/>
    </xf>
    <xf numFmtId="0" fontId="4" fillId="0" borderId="1" xfId="0" applyNumberFormat="1" applyFont="1" applyBorder="1" applyAlignment="1">
      <alignment horizontal="left"/>
    </xf>
    <xf numFmtId="49" fontId="4" fillId="0" borderId="3" xfId="0" applyNumberFormat="1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5" fillId="0" borderId="8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49" fontId="7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/>
    </xf>
    <xf numFmtId="0" fontId="7" fillId="0" borderId="0" xfId="0" applyNumberFormat="1" applyFont="1" applyAlignment="1">
      <alignment horizontal="left"/>
    </xf>
    <xf numFmtId="0" fontId="0" fillId="0" borderId="0" xfId="0" applyNumberFormat="1" applyAlignment="1">
      <alignment horizontal="left"/>
    </xf>
    <xf numFmtId="0" fontId="7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 shrinkToFi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left" vertical="center" wrapText="1" shrinkToFit="1"/>
    </xf>
    <xf numFmtId="0" fontId="4" fillId="0" borderId="1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2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49" fontId="4" fillId="0" borderId="3" xfId="0" applyNumberFormat="1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1" fontId="4" fillId="0" borderId="1" xfId="0" applyNumberFormat="1" applyFont="1" applyBorder="1" applyAlignment="1">
      <alignment horizontal="right" vertical="center"/>
    </xf>
    <xf numFmtId="165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64" fontId="5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2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164" fontId="5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 wrapText="1" shrinkToFit="1"/>
    </xf>
    <xf numFmtId="165" fontId="4" fillId="0" borderId="1" xfId="0" applyNumberFormat="1" applyFont="1" applyBorder="1" applyAlignment="1">
      <alignment horizontal="left" vertical="center"/>
    </xf>
    <xf numFmtId="2" fontId="5" fillId="0" borderId="1" xfId="0" applyNumberFormat="1" applyFont="1" applyBorder="1" applyAlignment="1">
      <alignment horizontal="left" vertical="center"/>
    </xf>
    <xf numFmtId="164" fontId="5" fillId="0" borderId="1" xfId="0" applyNumberFormat="1" applyFont="1" applyBorder="1" applyAlignment="1">
      <alignment horizontal="left" vertical="center"/>
    </xf>
    <xf numFmtId="0" fontId="4" fillId="0" borderId="1" xfId="1" applyFont="1" applyBorder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right" vertical="center"/>
    </xf>
    <xf numFmtId="2" fontId="4" fillId="0" borderId="1" xfId="1" applyNumberFormat="1" applyFont="1" applyBorder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 wrapText="1" shrinkToFit="1"/>
    </xf>
    <xf numFmtId="0" fontId="4" fillId="0" borderId="3" xfId="0" applyFont="1" applyBorder="1" applyAlignment="1">
      <alignment vertical="center"/>
    </xf>
    <xf numFmtId="0" fontId="4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1" fontId="5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horizontal="right" vertical="center"/>
    </xf>
    <xf numFmtId="0" fontId="4" fillId="0" borderId="1" xfId="0" applyFont="1" applyFill="1" applyBorder="1" applyAlignment="1">
      <alignment vertical="center"/>
    </xf>
    <xf numFmtId="49" fontId="4" fillId="0" borderId="7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right" vertical="center"/>
    </xf>
    <xf numFmtId="2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164" fontId="5" fillId="0" borderId="1" xfId="0" applyNumberFormat="1" applyFont="1" applyBorder="1" applyAlignment="1">
      <alignment horizontal="right"/>
    </xf>
    <xf numFmtId="0" fontId="4" fillId="0" borderId="1" xfId="2" applyFont="1" applyBorder="1" applyAlignment="1">
      <alignment horizontal="left" vertical="center"/>
    </xf>
    <xf numFmtId="0" fontId="4" fillId="0" borderId="1" xfId="2" applyFont="1" applyBorder="1" applyAlignment="1">
      <alignment vertical="center"/>
    </xf>
    <xf numFmtId="0" fontId="4" fillId="0" borderId="1" xfId="2" applyFont="1" applyBorder="1" applyAlignment="1">
      <alignment horizontal="center" vertical="center"/>
    </xf>
    <xf numFmtId="2" fontId="4" fillId="0" borderId="1" xfId="2" applyNumberFormat="1" applyFont="1" applyBorder="1" applyAlignment="1">
      <alignment vertical="center"/>
    </xf>
    <xf numFmtId="49" fontId="0" fillId="0" borderId="0" xfId="0" applyNumberFormat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0" fontId="4" fillId="0" borderId="1" xfId="2" applyFont="1" applyBorder="1" applyAlignment="1">
      <alignment vertical="center" wrapText="1" shrinkToFit="1"/>
    </xf>
    <xf numFmtId="2" fontId="5" fillId="0" borderId="1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 vertical="center" wrapText="1" shrinkToFit="1"/>
    </xf>
    <xf numFmtId="0" fontId="5" fillId="0" borderId="3" xfId="0" applyFont="1" applyBorder="1" applyAlignment="1">
      <alignment horizontal="left" vertical="center" wrapText="1" shrinkToFit="1"/>
    </xf>
    <xf numFmtId="2" fontId="0" fillId="0" borderId="0" xfId="0" applyNumberFormat="1" applyAlignment="1">
      <alignment horizontal="left"/>
    </xf>
  </cellXfs>
  <cellStyles count="3">
    <cellStyle name="Обычный" xfId="0" builtinId="0"/>
    <cellStyle name="Обычный 3" xfId="2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2"/>
  <sheetViews>
    <sheetView zoomScale="80" zoomScaleNormal="80" workbookViewId="0">
      <selection activeCell="A7" sqref="A7:XFD7"/>
    </sheetView>
  </sheetViews>
  <sheetFormatPr defaultRowHeight="12.75"/>
  <cols>
    <col min="1" max="1" width="12.7109375" style="12" customWidth="1"/>
    <col min="2" max="2" width="41.140625" style="12" customWidth="1"/>
    <col min="3" max="3" width="12.28515625" style="26" customWidth="1"/>
    <col min="4" max="6" width="8.7109375" style="12" customWidth="1"/>
    <col min="7" max="7" width="18.42578125" style="12" customWidth="1"/>
    <col min="8" max="14" width="8.7109375" style="12" customWidth="1"/>
    <col min="15" max="15" width="9.140625" style="12"/>
  </cols>
  <sheetData>
    <row r="1" spans="1:17" s="3" customFormat="1" ht="45" customHeight="1">
      <c r="A1" s="10"/>
      <c r="B1" s="50" t="s">
        <v>152</v>
      </c>
      <c r="C1" s="25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7" s="2" customFormat="1" ht="17.25" customHeight="1">
      <c r="A2" s="4" t="s">
        <v>15</v>
      </c>
      <c r="B2" s="15" t="s">
        <v>56</v>
      </c>
      <c r="C2" s="4" t="s">
        <v>1</v>
      </c>
      <c r="D2" s="16" t="s">
        <v>53</v>
      </c>
      <c r="E2" s="33"/>
      <c r="F2" s="33"/>
      <c r="G2" s="118" t="s">
        <v>52</v>
      </c>
      <c r="H2" s="17" t="s">
        <v>5</v>
      </c>
      <c r="I2" s="32"/>
      <c r="J2" s="32"/>
      <c r="K2" s="17" t="s">
        <v>13</v>
      </c>
      <c r="L2" s="32"/>
      <c r="M2" s="32"/>
      <c r="N2" s="33"/>
      <c r="O2" s="18"/>
      <c r="P2" s="19"/>
    </row>
    <row r="3" spans="1:17" s="2" customFormat="1" ht="18" customHeight="1">
      <c r="A3" s="5" t="s">
        <v>48</v>
      </c>
      <c r="B3" s="20" t="s">
        <v>0</v>
      </c>
      <c r="C3" s="5" t="s">
        <v>49</v>
      </c>
      <c r="D3" s="33" t="s">
        <v>2</v>
      </c>
      <c r="E3" s="29" t="s">
        <v>3</v>
      </c>
      <c r="F3" s="29" t="s">
        <v>4</v>
      </c>
      <c r="G3" s="119"/>
      <c r="H3" s="29" t="s">
        <v>6</v>
      </c>
      <c r="I3" s="29" t="s">
        <v>8</v>
      </c>
      <c r="J3" s="29" t="s">
        <v>7</v>
      </c>
      <c r="K3" s="29" t="s">
        <v>10</v>
      </c>
      <c r="L3" s="29" t="s">
        <v>11</v>
      </c>
      <c r="M3" s="29" t="s">
        <v>12</v>
      </c>
      <c r="N3" s="29" t="s">
        <v>9</v>
      </c>
      <c r="O3" s="21"/>
      <c r="P3" s="19"/>
    </row>
    <row r="4" spans="1:17" ht="20.100000000000001" customHeight="1">
      <c r="A4" s="56"/>
      <c r="B4" s="44" t="s">
        <v>14</v>
      </c>
      <c r="C4" s="7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P4" s="12"/>
      <c r="Q4" s="12"/>
    </row>
    <row r="5" spans="1:17" s="8" customFormat="1" ht="20.100000000000001" customHeight="1">
      <c r="A5" s="40" t="s">
        <v>106</v>
      </c>
      <c r="B5" s="40" t="s">
        <v>151</v>
      </c>
      <c r="C5" s="41" t="s">
        <v>51</v>
      </c>
      <c r="D5" s="37">
        <v>5.5</v>
      </c>
      <c r="E5" s="38">
        <v>6.2</v>
      </c>
      <c r="F5" s="37">
        <v>18.7</v>
      </c>
      <c r="G5" s="38">
        <v>152.19999999999999</v>
      </c>
      <c r="H5" s="42">
        <v>44.3</v>
      </c>
      <c r="I5" s="38">
        <v>0.1</v>
      </c>
      <c r="J5" s="38">
        <v>0.9</v>
      </c>
      <c r="K5" s="37">
        <v>155.19999999999999</v>
      </c>
      <c r="L5" s="38">
        <v>19.600000000000001</v>
      </c>
      <c r="M5" s="42">
        <v>130.30000000000001</v>
      </c>
      <c r="N5" s="42">
        <v>0.5</v>
      </c>
      <c r="O5" s="22"/>
      <c r="P5" s="22"/>
      <c r="Q5" s="22"/>
    </row>
    <row r="6" spans="1:17" ht="20.100000000000001" customHeight="1">
      <c r="A6" s="40" t="s">
        <v>79</v>
      </c>
      <c r="B6" s="40" t="s">
        <v>43</v>
      </c>
      <c r="C6" s="43" t="s">
        <v>101</v>
      </c>
      <c r="D6" s="59">
        <v>9.4</v>
      </c>
      <c r="E6" s="59">
        <v>8.9</v>
      </c>
      <c r="F6" s="58">
        <v>22.2</v>
      </c>
      <c r="G6" s="58">
        <v>209.9</v>
      </c>
      <c r="H6" s="66">
        <v>0.1</v>
      </c>
      <c r="I6" s="59">
        <v>0.4</v>
      </c>
      <c r="J6" s="59">
        <v>0.1</v>
      </c>
      <c r="K6" s="59">
        <v>276</v>
      </c>
      <c r="L6" s="59">
        <v>18.3</v>
      </c>
      <c r="M6" s="60">
        <v>173.1</v>
      </c>
      <c r="N6" s="60">
        <v>0.7</v>
      </c>
    </row>
    <row r="7" spans="1:17" ht="20.100000000000001" customHeight="1">
      <c r="A7" s="40" t="s">
        <v>173</v>
      </c>
      <c r="B7" s="40" t="s">
        <v>174</v>
      </c>
      <c r="C7" s="43" t="s">
        <v>175</v>
      </c>
      <c r="D7" s="60">
        <v>3.5</v>
      </c>
      <c r="E7" s="66">
        <v>4.4000000000000004</v>
      </c>
      <c r="F7" s="60">
        <v>0</v>
      </c>
      <c r="G7" s="58">
        <v>54</v>
      </c>
      <c r="H7" s="66">
        <v>0</v>
      </c>
      <c r="I7" s="59">
        <v>0</v>
      </c>
      <c r="J7" s="59">
        <v>0.2</v>
      </c>
      <c r="K7" s="60">
        <v>150</v>
      </c>
      <c r="L7" s="60">
        <v>7.5</v>
      </c>
      <c r="M7" s="60">
        <v>81</v>
      </c>
      <c r="N7" s="58">
        <v>0.2</v>
      </c>
    </row>
    <row r="8" spans="1:17" ht="20.100000000000001" customHeight="1">
      <c r="A8" s="40" t="s">
        <v>79</v>
      </c>
      <c r="B8" s="40" t="s">
        <v>78</v>
      </c>
      <c r="C8" s="43" t="s">
        <v>50</v>
      </c>
      <c r="D8" s="60">
        <v>3.2</v>
      </c>
      <c r="E8" s="66">
        <v>0.4</v>
      </c>
      <c r="F8" s="60">
        <v>19.3</v>
      </c>
      <c r="G8" s="58">
        <v>124.7</v>
      </c>
      <c r="H8" s="66">
        <v>0</v>
      </c>
      <c r="I8" s="59">
        <v>0</v>
      </c>
      <c r="J8" s="59">
        <v>0</v>
      </c>
      <c r="K8" s="60">
        <v>9.1999999999999993</v>
      </c>
      <c r="L8" s="60">
        <v>13.2</v>
      </c>
      <c r="M8" s="60">
        <v>34.799999999999997</v>
      </c>
      <c r="N8" s="58">
        <v>0.4</v>
      </c>
    </row>
    <row r="9" spans="1:17" ht="20.100000000000001" customHeight="1">
      <c r="A9" s="40" t="s">
        <v>22</v>
      </c>
      <c r="B9" s="40" t="s">
        <v>18</v>
      </c>
      <c r="C9" s="43" t="s">
        <v>87</v>
      </c>
      <c r="D9" s="60">
        <v>0.1</v>
      </c>
      <c r="E9" s="66">
        <v>0</v>
      </c>
      <c r="F9" s="60">
        <v>10.199999999999999</v>
      </c>
      <c r="G9" s="58">
        <v>62</v>
      </c>
      <c r="H9" s="66">
        <v>0</v>
      </c>
      <c r="I9" s="59">
        <v>0</v>
      </c>
      <c r="J9" s="59">
        <v>2.7</v>
      </c>
      <c r="K9" s="60">
        <v>14</v>
      </c>
      <c r="L9" s="60">
        <v>2.2999999999999998</v>
      </c>
      <c r="M9" s="60">
        <v>4.2</v>
      </c>
      <c r="N9" s="58">
        <v>0.3</v>
      </c>
    </row>
    <row r="10" spans="1:17" ht="19.5" customHeight="1">
      <c r="A10" s="40"/>
      <c r="B10" s="44" t="s">
        <v>16</v>
      </c>
      <c r="C10" s="114">
        <f>C9+C8+C7+C5+60</f>
        <v>525</v>
      </c>
      <c r="D10" s="61">
        <f t="shared" ref="D10:N10" si="0">SUM(D5:D9)</f>
        <v>21.7</v>
      </c>
      <c r="E10" s="62">
        <f t="shared" si="0"/>
        <v>19.899999999999999</v>
      </c>
      <c r="F10" s="61">
        <f t="shared" si="0"/>
        <v>70.400000000000006</v>
      </c>
      <c r="G10" s="61">
        <f>SUM(G5:G9)</f>
        <v>602.80000000000007</v>
      </c>
      <c r="H10" s="63">
        <f t="shared" si="0"/>
        <v>44.4</v>
      </c>
      <c r="I10" s="62">
        <f t="shared" si="0"/>
        <v>0.5</v>
      </c>
      <c r="J10" s="62">
        <f>SUM(J6:J9)</f>
        <v>3</v>
      </c>
      <c r="K10" s="61">
        <f>SUM(K9:K9)</f>
        <v>14</v>
      </c>
      <c r="L10" s="62">
        <f t="shared" si="0"/>
        <v>60.900000000000006</v>
      </c>
      <c r="M10" s="63">
        <f t="shared" si="0"/>
        <v>423.4</v>
      </c>
      <c r="N10" s="63">
        <f t="shared" si="0"/>
        <v>2.0999999999999996</v>
      </c>
      <c r="O10"/>
    </row>
    <row r="11" spans="1:17" s="8" customFormat="1" ht="20.25" customHeight="1">
      <c r="A11" s="40"/>
      <c r="B11" s="44"/>
      <c r="C11" s="52"/>
      <c r="D11" s="45"/>
      <c r="E11" s="46"/>
      <c r="F11" s="45"/>
      <c r="G11" s="45"/>
      <c r="H11" s="54"/>
      <c r="I11" s="46"/>
      <c r="J11" s="46"/>
      <c r="K11" s="45"/>
      <c r="L11" s="46"/>
      <c r="M11" s="54"/>
      <c r="N11" s="54"/>
      <c r="O11" s="22"/>
      <c r="P11" s="22"/>
    </row>
    <row r="12" spans="1:17" s="8" customFormat="1" ht="20.25" customHeight="1">
      <c r="A12" s="44"/>
      <c r="B12" s="44" t="s">
        <v>31</v>
      </c>
      <c r="C12" s="83"/>
      <c r="D12" s="46"/>
      <c r="E12" s="46"/>
      <c r="F12" s="46"/>
      <c r="G12" s="45"/>
      <c r="H12" s="46"/>
      <c r="I12" s="46"/>
      <c r="J12" s="46"/>
      <c r="K12" s="46"/>
      <c r="L12" s="46"/>
      <c r="M12" s="46"/>
      <c r="N12" s="46"/>
      <c r="O12" s="22"/>
    </row>
    <row r="13" spans="1:17" s="1" customFormat="1" ht="20.100000000000001" customHeight="1">
      <c r="A13" s="40" t="s">
        <v>44</v>
      </c>
      <c r="B13" s="40" t="s">
        <v>73</v>
      </c>
      <c r="C13" s="41" t="s">
        <v>77</v>
      </c>
      <c r="D13" s="59">
        <v>0.28000000000000003</v>
      </c>
      <c r="E13" s="59">
        <v>0.04</v>
      </c>
      <c r="F13" s="59">
        <v>0.72</v>
      </c>
      <c r="G13" s="58">
        <v>4.8</v>
      </c>
      <c r="H13" s="59">
        <v>0</v>
      </c>
      <c r="I13" s="59">
        <v>0.02</v>
      </c>
      <c r="J13" s="59">
        <v>0.18</v>
      </c>
      <c r="K13" s="59">
        <v>6.8</v>
      </c>
      <c r="L13" s="59">
        <v>5.6</v>
      </c>
      <c r="M13" s="59">
        <v>12</v>
      </c>
      <c r="N13" s="59">
        <v>0.2</v>
      </c>
      <c r="O13" s="18"/>
    </row>
    <row r="14" spans="1:17" s="8" customFormat="1" ht="20.100000000000001" customHeight="1">
      <c r="A14" s="40" t="s">
        <v>33</v>
      </c>
      <c r="B14" s="40" t="s">
        <v>94</v>
      </c>
      <c r="C14" s="41" t="s">
        <v>51</v>
      </c>
      <c r="D14" s="38">
        <v>5.95</v>
      </c>
      <c r="E14" s="38">
        <v>3.1</v>
      </c>
      <c r="F14" s="38">
        <v>13.2</v>
      </c>
      <c r="G14" s="37">
        <v>136.6</v>
      </c>
      <c r="H14" s="38">
        <v>0</v>
      </c>
      <c r="I14" s="38">
        <v>0.2</v>
      </c>
      <c r="J14" s="38">
        <v>4.7</v>
      </c>
      <c r="K14" s="38">
        <v>134.1</v>
      </c>
      <c r="L14" s="38">
        <v>28.5</v>
      </c>
      <c r="M14" s="38">
        <v>70.5</v>
      </c>
      <c r="N14" s="38">
        <v>1.6</v>
      </c>
      <c r="O14" s="22"/>
      <c r="P14" s="22"/>
    </row>
    <row r="15" spans="1:17" s="8" customFormat="1" ht="20.100000000000001" customHeight="1">
      <c r="A15" s="40" t="s">
        <v>127</v>
      </c>
      <c r="B15" s="40" t="s">
        <v>126</v>
      </c>
      <c r="C15" s="41" t="s">
        <v>61</v>
      </c>
      <c r="D15" s="38">
        <v>9.4499999999999993</v>
      </c>
      <c r="E15" s="38">
        <v>8.5500000000000007</v>
      </c>
      <c r="F15" s="38">
        <v>7.2</v>
      </c>
      <c r="G15" s="38">
        <v>208.55</v>
      </c>
      <c r="H15" s="38">
        <v>30.6</v>
      </c>
      <c r="I15" s="38">
        <v>0.09</v>
      </c>
      <c r="J15" s="38">
        <v>3.78</v>
      </c>
      <c r="K15" s="38">
        <v>16.2</v>
      </c>
      <c r="L15" s="38">
        <v>21.15</v>
      </c>
      <c r="M15" s="38">
        <v>103.05</v>
      </c>
      <c r="N15" s="38">
        <v>1.17</v>
      </c>
      <c r="O15" s="67"/>
      <c r="P15" s="67"/>
      <c r="Q15" s="68"/>
    </row>
    <row r="16" spans="1:17" s="8" customFormat="1" ht="20.100000000000001" customHeight="1">
      <c r="A16" s="40" t="s">
        <v>24</v>
      </c>
      <c r="B16" s="40" t="s">
        <v>20</v>
      </c>
      <c r="C16" s="41" t="s">
        <v>54</v>
      </c>
      <c r="D16" s="38">
        <v>5.5</v>
      </c>
      <c r="E16" s="38">
        <v>4.5</v>
      </c>
      <c r="F16" s="38">
        <v>26.4</v>
      </c>
      <c r="G16" s="37">
        <v>168.5</v>
      </c>
      <c r="H16" s="38">
        <v>0</v>
      </c>
      <c r="I16" s="38">
        <v>0</v>
      </c>
      <c r="J16" s="38">
        <v>0.03</v>
      </c>
      <c r="K16" s="38">
        <v>4.9000000000000004</v>
      </c>
      <c r="L16" s="38">
        <v>21.1</v>
      </c>
      <c r="M16" s="38">
        <v>37.200000000000003</v>
      </c>
      <c r="N16" s="38">
        <v>1.1000000000000001</v>
      </c>
      <c r="O16" s="22"/>
      <c r="P16" s="22"/>
    </row>
    <row r="17" spans="1:19" s="8" customFormat="1" ht="19.5" customHeight="1">
      <c r="A17" s="40" t="s">
        <v>110</v>
      </c>
      <c r="B17" s="40" t="s">
        <v>35</v>
      </c>
      <c r="C17" s="41" t="s">
        <v>51</v>
      </c>
      <c r="D17" s="38">
        <v>0.68</v>
      </c>
      <c r="E17" s="38">
        <v>0.14000000000000001</v>
      </c>
      <c r="F17" s="38">
        <v>15.38</v>
      </c>
      <c r="G17" s="37">
        <v>107.3</v>
      </c>
      <c r="H17" s="38">
        <v>0</v>
      </c>
      <c r="I17" s="38">
        <v>0</v>
      </c>
      <c r="J17" s="38">
        <v>50</v>
      </c>
      <c r="K17" s="38">
        <v>21.3</v>
      </c>
      <c r="L17" s="38">
        <v>3.4</v>
      </c>
      <c r="M17" s="38">
        <v>3.44</v>
      </c>
      <c r="N17" s="38">
        <v>0.7</v>
      </c>
      <c r="O17" s="22"/>
      <c r="P17" s="22"/>
      <c r="Q17" s="22"/>
    </row>
    <row r="18" spans="1:19" s="8" customFormat="1" ht="20.100000000000001" customHeight="1">
      <c r="A18" s="40" t="s">
        <v>79</v>
      </c>
      <c r="B18" s="40" t="s">
        <v>85</v>
      </c>
      <c r="C18" s="41" t="s">
        <v>142</v>
      </c>
      <c r="D18" s="38">
        <v>2.8</v>
      </c>
      <c r="E18" s="38">
        <v>0.6</v>
      </c>
      <c r="F18" s="38">
        <v>28.3</v>
      </c>
      <c r="G18" s="37">
        <v>115</v>
      </c>
      <c r="H18" s="38">
        <v>0</v>
      </c>
      <c r="I18" s="38">
        <v>0</v>
      </c>
      <c r="J18" s="38">
        <v>0.1</v>
      </c>
      <c r="K18" s="38">
        <v>11.5</v>
      </c>
      <c r="L18" s="38">
        <v>12.5</v>
      </c>
      <c r="M18" s="38">
        <v>53</v>
      </c>
      <c r="N18" s="38">
        <v>0</v>
      </c>
      <c r="O18" s="22"/>
      <c r="P18" s="22"/>
    </row>
    <row r="19" spans="1:19" ht="20.25" customHeight="1">
      <c r="A19" s="44"/>
      <c r="B19" s="44" t="s">
        <v>32</v>
      </c>
      <c r="C19" s="114">
        <f>50+C17+C16+C15+C14+C13</f>
        <v>750</v>
      </c>
      <c r="D19" s="46">
        <f t="shared" ref="D19:N19" si="1">SUM(D13:D18)</f>
        <v>24.66</v>
      </c>
      <c r="E19" s="46">
        <f t="shared" si="1"/>
        <v>16.930000000000003</v>
      </c>
      <c r="F19" s="46">
        <f t="shared" si="1"/>
        <v>91.2</v>
      </c>
      <c r="G19" s="45">
        <f t="shared" si="1"/>
        <v>740.75</v>
      </c>
      <c r="H19" s="46">
        <f t="shared" si="1"/>
        <v>30.6</v>
      </c>
      <c r="I19" s="46">
        <f t="shared" si="1"/>
        <v>0.31</v>
      </c>
      <c r="J19" s="46">
        <f t="shared" si="1"/>
        <v>58.79</v>
      </c>
      <c r="K19" s="46">
        <f>SUM(K13:K18)</f>
        <v>194.8</v>
      </c>
      <c r="L19" s="46">
        <f t="shared" si="1"/>
        <v>92.25</v>
      </c>
      <c r="M19" s="46">
        <f t="shared" si="1"/>
        <v>279.19</v>
      </c>
      <c r="N19" s="46">
        <f t="shared" si="1"/>
        <v>4.7700000000000005</v>
      </c>
      <c r="P19" s="12"/>
      <c r="Q19" s="12"/>
    </row>
    <row r="20" spans="1:19" ht="20.25" customHeight="1">
      <c r="A20" s="70"/>
      <c r="B20" s="69"/>
      <c r="C20" s="84"/>
      <c r="D20" s="72"/>
      <c r="E20" s="72"/>
      <c r="F20" s="72"/>
      <c r="G20" s="73"/>
      <c r="H20" s="72"/>
      <c r="I20" s="72"/>
      <c r="J20" s="72"/>
      <c r="K20" s="72"/>
      <c r="L20" s="72"/>
      <c r="M20" s="72"/>
      <c r="N20" s="72"/>
      <c r="P20" s="12"/>
      <c r="Q20" s="12"/>
    </row>
    <row r="21" spans="1:19" ht="20.100000000000001" customHeight="1">
      <c r="A21" s="40"/>
      <c r="B21" s="44" t="s">
        <v>45</v>
      </c>
      <c r="C21" s="36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P21" s="12"/>
    </row>
    <row r="22" spans="1:19" ht="20.100000000000001" customHeight="1">
      <c r="A22" s="34"/>
      <c r="B22" s="35" t="s">
        <v>135</v>
      </c>
      <c r="C22" s="36">
        <v>200</v>
      </c>
      <c r="D22" s="37">
        <v>1</v>
      </c>
      <c r="E22" s="38">
        <v>0</v>
      </c>
      <c r="F22" s="38">
        <v>12.7</v>
      </c>
      <c r="G22" s="37">
        <v>86</v>
      </c>
      <c r="H22" s="38">
        <v>0</v>
      </c>
      <c r="I22" s="38">
        <v>0.01</v>
      </c>
      <c r="J22" s="38">
        <v>2</v>
      </c>
      <c r="K22" s="37">
        <v>7</v>
      </c>
      <c r="L22" s="38">
        <v>4</v>
      </c>
      <c r="M22" s="38">
        <v>7</v>
      </c>
      <c r="N22" s="37">
        <v>1.4</v>
      </c>
      <c r="P22" s="12"/>
    </row>
    <row r="23" spans="1:19" ht="20.100000000000001" customHeight="1">
      <c r="A23" s="40"/>
      <c r="B23" s="40"/>
      <c r="C23" s="41"/>
      <c r="D23" s="38"/>
      <c r="E23" s="38"/>
      <c r="F23" s="37"/>
      <c r="G23" s="37"/>
      <c r="H23" s="51"/>
      <c r="I23" s="38"/>
      <c r="J23" s="38"/>
      <c r="K23" s="38"/>
      <c r="L23" s="38"/>
      <c r="M23" s="42"/>
      <c r="N23" s="42"/>
      <c r="P23" s="12"/>
      <c r="Q23" s="12"/>
    </row>
    <row r="24" spans="1:19" ht="20.100000000000001" customHeight="1">
      <c r="A24" s="6"/>
      <c r="B24" s="44" t="s">
        <v>16</v>
      </c>
      <c r="C24" s="117">
        <v>200</v>
      </c>
      <c r="D24" s="45">
        <f>SUM(D22:D23)</f>
        <v>1</v>
      </c>
      <c r="E24" s="46">
        <f>SUM(E22:E23)</f>
        <v>0</v>
      </c>
      <c r="F24" s="45">
        <f>SUM(F22:F23)</f>
        <v>12.7</v>
      </c>
      <c r="G24" s="45">
        <f>SUM(G22:G23)</f>
        <v>86</v>
      </c>
      <c r="H24" s="54">
        <f>SUM(H22:H23)</f>
        <v>0</v>
      </c>
      <c r="I24" s="46">
        <f>SUM(I21:I23)</f>
        <v>0.01</v>
      </c>
      <c r="J24" s="46">
        <f t="shared" ref="J24:N24" si="2">SUM(J22:J23)</f>
        <v>2</v>
      </c>
      <c r="K24" s="45">
        <f t="shared" si="2"/>
        <v>7</v>
      </c>
      <c r="L24" s="46">
        <f t="shared" si="2"/>
        <v>4</v>
      </c>
      <c r="M24" s="54">
        <f t="shared" si="2"/>
        <v>7</v>
      </c>
      <c r="N24" s="54">
        <f t="shared" si="2"/>
        <v>1.4</v>
      </c>
      <c r="P24" s="12"/>
      <c r="Q24" s="12"/>
      <c r="R24" s="12"/>
      <c r="S24" s="12"/>
    </row>
    <row r="32" spans="1:19">
      <c r="F32" s="53"/>
    </row>
  </sheetData>
  <mergeCells count="1">
    <mergeCell ref="G2:G3"/>
  </mergeCells>
  <phoneticPr fontId="1" type="noConversion"/>
  <pageMargins left="0.75" right="0.75" top="1" bottom="1" header="0.5" footer="0.5"/>
  <pageSetup paperSize="9" scale="77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Q24"/>
  <sheetViews>
    <sheetView zoomScale="80" zoomScaleNormal="80" workbookViewId="0">
      <selection activeCell="A7" sqref="A7:XFD7"/>
    </sheetView>
  </sheetViews>
  <sheetFormatPr defaultRowHeight="12.75"/>
  <cols>
    <col min="1" max="1" width="12.7109375" style="12" customWidth="1"/>
    <col min="2" max="2" width="43.28515625" style="12" customWidth="1"/>
    <col min="3" max="3" width="12.28515625" style="26" customWidth="1"/>
    <col min="4" max="6" width="8.7109375" style="12" customWidth="1"/>
    <col min="7" max="7" width="18.42578125" style="12" customWidth="1"/>
    <col min="8" max="14" width="8.7109375" style="12" customWidth="1"/>
    <col min="15" max="15" width="9.140625" style="12"/>
  </cols>
  <sheetData>
    <row r="1" spans="1:16" s="3" customFormat="1" ht="45" customHeight="1">
      <c r="A1" s="10"/>
      <c r="B1" s="50" t="s">
        <v>161</v>
      </c>
      <c r="C1" s="25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6" s="2" customFormat="1" ht="17.25" customHeight="1">
      <c r="A2" s="4" t="s">
        <v>15</v>
      </c>
      <c r="B2" s="15" t="s">
        <v>56</v>
      </c>
      <c r="C2" s="4" t="s">
        <v>1</v>
      </c>
      <c r="D2" s="16" t="s">
        <v>53</v>
      </c>
      <c r="E2" s="33"/>
      <c r="F2" s="33"/>
      <c r="G2" s="118" t="s">
        <v>52</v>
      </c>
      <c r="H2" s="17" t="s">
        <v>5</v>
      </c>
      <c r="I2" s="32"/>
      <c r="J2" s="32"/>
      <c r="K2" s="17" t="s">
        <v>13</v>
      </c>
      <c r="L2" s="32"/>
      <c r="M2" s="32"/>
      <c r="N2" s="33"/>
      <c r="O2" s="18"/>
      <c r="P2" s="19"/>
    </row>
    <row r="3" spans="1:16" s="2" customFormat="1" ht="18" customHeight="1">
      <c r="A3" s="5" t="s">
        <v>48</v>
      </c>
      <c r="B3" s="20" t="s">
        <v>0</v>
      </c>
      <c r="C3" s="5" t="s">
        <v>49</v>
      </c>
      <c r="D3" s="33" t="s">
        <v>2</v>
      </c>
      <c r="E3" s="29" t="s">
        <v>3</v>
      </c>
      <c r="F3" s="29" t="s">
        <v>4</v>
      </c>
      <c r="G3" s="119"/>
      <c r="H3" s="29" t="s">
        <v>6</v>
      </c>
      <c r="I3" s="29" t="s">
        <v>8</v>
      </c>
      <c r="J3" s="29" t="s">
        <v>7</v>
      </c>
      <c r="K3" s="29" t="s">
        <v>10</v>
      </c>
      <c r="L3" s="29" t="s">
        <v>11</v>
      </c>
      <c r="M3" s="29" t="s">
        <v>12</v>
      </c>
      <c r="N3" s="29" t="s">
        <v>9</v>
      </c>
      <c r="O3" s="21"/>
      <c r="P3" s="19"/>
    </row>
    <row r="4" spans="1:16" ht="20.100000000000001" customHeight="1">
      <c r="A4" s="86"/>
      <c r="B4" s="62" t="s">
        <v>14</v>
      </c>
      <c r="C4" s="87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</row>
    <row r="5" spans="1:16" ht="20.25" customHeight="1">
      <c r="A5" s="113" t="s">
        <v>133</v>
      </c>
      <c r="B5" s="111" t="s">
        <v>132</v>
      </c>
      <c r="C5" s="112">
        <v>175</v>
      </c>
      <c r="D5" s="37">
        <v>7.7</v>
      </c>
      <c r="E5" s="37">
        <v>9.6999999999999993</v>
      </c>
      <c r="F5" s="37">
        <v>39</v>
      </c>
      <c r="G5" s="42">
        <v>294.82</v>
      </c>
      <c r="H5" s="37">
        <v>48.3</v>
      </c>
      <c r="I5" s="37">
        <v>0.1</v>
      </c>
      <c r="J5" s="42">
        <v>0.9</v>
      </c>
      <c r="K5" s="37">
        <v>129.30000000000001</v>
      </c>
      <c r="L5" s="42">
        <v>39</v>
      </c>
      <c r="M5" s="42">
        <v>195</v>
      </c>
      <c r="N5" s="42">
        <v>2.1</v>
      </c>
      <c r="P5" s="12"/>
    </row>
    <row r="6" spans="1:16" ht="20.25" customHeight="1">
      <c r="A6" s="40" t="s">
        <v>136</v>
      </c>
      <c r="B6" s="40" t="s">
        <v>137</v>
      </c>
      <c r="C6" s="41" t="s">
        <v>114</v>
      </c>
      <c r="D6" s="37">
        <v>0.5</v>
      </c>
      <c r="E6" s="38">
        <v>0.5</v>
      </c>
      <c r="F6" s="37">
        <v>12</v>
      </c>
      <c r="G6" s="37">
        <v>79.5</v>
      </c>
      <c r="H6" s="42">
        <v>0</v>
      </c>
      <c r="I6" s="38">
        <v>0</v>
      </c>
      <c r="J6" s="38">
        <v>7.5</v>
      </c>
      <c r="K6" s="37">
        <v>12</v>
      </c>
      <c r="L6" s="38">
        <v>6.8</v>
      </c>
      <c r="M6" s="42">
        <v>8.3000000000000007</v>
      </c>
      <c r="N6" s="42">
        <v>1.7</v>
      </c>
      <c r="P6" s="12"/>
    </row>
    <row r="7" spans="1:16" ht="20.100000000000001" customHeight="1">
      <c r="A7" s="40" t="s">
        <v>173</v>
      </c>
      <c r="B7" s="40" t="s">
        <v>174</v>
      </c>
      <c r="C7" s="43" t="s">
        <v>175</v>
      </c>
      <c r="D7" s="60">
        <v>3.5</v>
      </c>
      <c r="E7" s="66">
        <v>4.4000000000000004</v>
      </c>
      <c r="F7" s="60">
        <v>0</v>
      </c>
      <c r="G7" s="58">
        <v>54</v>
      </c>
      <c r="H7" s="66">
        <v>0</v>
      </c>
      <c r="I7" s="59">
        <v>0</v>
      </c>
      <c r="J7" s="59">
        <v>0.2</v>
      </c>
      <c r="K7" s="60">
        <v>150</v>
      </c>
      <c r="L7" s="60">
        <v>7.5</v>
      </c>
      <c r="M7" s="60">
        <v>81</v>
      </c>
      <c r="N7" s="58">
        <v>0.2</v>
      </c>
    </row>
    <row r="8" spans="1:16" ht="20.100000000000001" customHeight="1">
      <c r="A8" s="40" t="s">
        <v>79</v>
      </c>
      <c r="B8" s="40" t="s">
        <v>78</v>
      </c>
      <c r="C8" s="43" t="s">
        <v>55</v>
      </c>
      <c r="D8" s="60">
        <v>2.4</v>
      </c>
      <c r="E8" s="66">
        <v>0.4</v>
      </c>
      <c r="F8" s="60">
        <v>14.47</v>
      </c>
      <c r="G8" s="58">
        <v>103.52</v>
      </c>
      <c r="H8" s="66">
        <v>0</v>
      </c>
      <c r="I8" s="59">
        <v>0</v>
      </c>
      <c r="J8" s="59">
        <v>0</v>
      </c>
      <c r="K8" s="60">
        <v>6.9</v>
      </c>
      <c r="L8" s="60">
        <v>9.9</v>
      </c>
      <c r="M8" s="60">
        <v>26.1</v>
      </c>
      <c r="N8" s="58">
        <v>0.3</v>
      </c>
    </row>
    <row r="9" spans="1:16" ht="20.100000000000001" customHeight="1">
      <c r="A9" s="40" t="s">
        <v>25</v>
      </c>
      <c r="B9" s="40" t="s">
        <v>23</v>
      </c>
      <c r="C9" s="43" t="s">
        <v>51</v>
      </c>
      <c r="D9" s="38">
        <v>0.1</v>
      </c>
      <c r="E9" s="38">
        <v>0</v>
      </c>
      <c r="F9" s="37">
        <v>9.5</v>
      </c>
      <c r="G9" s="37">
        <v>62</v>
      </c>
      <c r="H9" s="51">
        <v>0</v>
      </c>
      <c r="I9" s="38">
        <v>0</v>
      </c>
      <c r="J9" s="38">
        <v>0.3</v>
      </c>
      <c r="K9" s="38">
        <v>13.6</v>
      </c>
      <c r="L9" s="38">
        <v>11.7</v>
      </c>
      <c r="M9" s="42">
        <v>22.1</v>
      </c>
      <c r="N9" s="42">
        <v>2.1</v>
      </c>
      <c r="P9" s="12"/>
    </row>
    <row r="10" spans="1:16" ht="20.100000000000001" customHeight="1">
      <c r="A10" s="59"/>
      <c r="B10" s="62" t="s">
        <v>16</v>
      </c>
      <c r="C10" s="114">
        <f>C9+C8+C7+C5+100</f>
        <v>520</v>
      </c>
      <c r="D10" s="61">
        <f>SUM(D5:D9)</f>
        <v>14.2</v>
      </c>
      <c r="E10" s="61">
        <f t="shared" ref="E10:N10" si="0">SUM(E5:E9)</f>
        <v>15</v>
      </c>
      <c r="F10" s="61">
        <f t="shared" si="0"/>
        <v>74.97</v>
      </c>
      <c r="G10" s="61">
        <f t="shared" si="0"/>
        <v>593.84</v>
      </c>
      <c r="H10" s="61">
        <f t="shared" si="0"/>
        <v>48.3</v>
      </c>
      <c r="I10" s="61">
        <f t="shared" si="0"/>
        <v>0.1</v>
      </c>
      <c r="J10" s="61">
        <f t="shared" si="0"/>
        <v>8.9</v>
      </c>
      <c r="K10" s="61">
        <f t="shared" si="0"/>
        <v>311.8</v>
      </c>
      <c r="L10" s="61">
        <f t="shared" si="0"/>
        <v>74.899999999999991</v>
      </c>
      <c r="M10" s="61">
        <f t="shared" si="0"/>
        <v>332.50000000000006</v>
      </c>
      <c r="N10" s="61">
        <f t="shared" si="0"/>
        <v>6.4</v>
      </c>
    </row>
    <row r="11" spans="1:16" ht="20.100000000000001" customHeight="1">
      <c r="A11" s="59"/>
      <c r="B11" s="62"/>
      <c r="C11" s="82"/>
      <c r="D11" s="61"/>
      <c r="E11" s="62"/>
      <c r="F11" s="61"/>
      <c r="G11" s="61"/>
      <c r="H11" s="63"/>
      <c r="I11" s="62"/>
      <c r="J11" s="62"/>
      <c r="K11" s="61"/>
      <c r="L11" s="62"/>
      <c r="M11" s="63"/>
      <c r="N11" s="63"/>
    </row>
    <row r="12" spans="1:16" s="1" customFormat="1" ht="20.100000000000001" customHeight="1">
      <c r="A12" s="62"/>
      <c r="B12" s="62" t="s">
        <v>31</v>
      </c>
      <c r="C12" s="83"/>
      <c r="D12" s="62"/>
      <c r="E12" s="62"/>
      <c r="F12" s="62"/>
      <c r="G12" s="61"/>
      <c r="H12" s="62"/>
      <c r="I12" s="62"/>
      <c r="J12" s="62"/>
      <c r="K12" s="62"/>
      <c r="L12" s="62"/>
      <c r="M12" s="62"/>
      <c r="N12" s="62"/>
      <c r="O12" s="18"/>
    </row>
    <row r="13" spans="1:16" s="1" customFormat="1" ht="20.100000000000001" customHeight="1">
      <c r="A13" s="40" t="s">
        <v>44</v>
      </c>
      <c r="B13" s="40" t="s">
        <v>73</v>
      </c>
      <c r="C13" s="41" t="s">
        <v>77</v>
      </c>
      <c r="D13" s="59">
        <v>0.28000000000000003</v>
      </c>
      <c r="E13" s="59">
        <v>0.04</v>
      </c>
      <c r="F13" s="59">
        <v>0.72</v>
      </c>
      <c r="G13" s="58">
        <v>4.8</v>
      </c>
      <c r="H13" s="59">
        <v>0</v>
      </c>
      <c r="I13" s="59">
        <v>0.02</v>
      </c>
      <c r="J13" s="59">
        <v>0.18</v>
      </c>
      <c r="K13" s="59">
        <v>6.8</v>
      </c>
      <c r="L13" s="59">
        <v>5.6</v>
      </c>
      <c r="M13" s="59">
        <v>12</v>
      </c>
      <c r="N13" s="59">
        <v>0.2</v>
      </c>
      <c r="O13" s="18"/>
    </row>
    <row r="14" spans="1:16" s="8" customFormat="1" ht="34.5" customHeight="1">
      <c r="A14" s="40" t="s">
        <v>41</v>
      </c>
      <c r="B14" s="35" t="s">
        <v>95</v>
      </c>
      <c r="C14" s="41" t="s">
        <v>51</v>
      </c>
      <c r="D14" s="59">
        <v>6.7</v>
      </c>
      <c r="E14" s="59">
        <v>14.24</v>
      </c>
      <c r="F14" s="59">
        <v>22.2</v>
      </c>
      <c r="G14" s="58">
        <v>132.65</v>
      </c>
      <c r="H14" s="59">
        <v>0.03</v>
      </c>
      <c r="I14" s="59">
        <v>0.14000000000000001</v>
      </c>
      <c r="J14" s="59">
        <v>20.02</v>
      </c>
      <c r="K14" s="59">
        <v>374.4</v>
      </c>
      <c r="L14" s="59">
        <v>77.36</v>
      </c>
      <c r="M14" s="59">
        <v>160.82</v>
      </c>
      <c r="N14" s="59">
        <v>0.62</v>
      </c>
      <c r="O14" s="22"/>
    </row>
    <row r="15" spans="1:16" ht="19.5" customHeight="1">
      <c r="A15" s="40" t="s">
        <v>63</v>
      </c>
      <c r="B15" s="92" t="s">
        <v>64</v>
      </c>
      <c r="C15" s="93" t="s">
        <v>61</v>
      </c>
      <c r="D15" s="91">
        <v>10.39</v>
      </c>
      <c r="E15" s="91">
        <v>5.81</v>
      </c>
      <c r="F15" s="91">
        <v>6.05</v>
      </c>
      <c r="G15" s="94">
        <v>173.29</v>
      </c>
      <c r="H15" s="91">
        <v>0.02</v>
      </c>
      <c r="I15" s="91">
        <v>2.29</v>
      </c>
      <c r="J15" s="91">
        <v>3.85</v>
      </c>
      <c r="K15" s="91">
        <v>0.8</v>
      </c>
      <c r="L15" s="91">
        <v>77.56</v>
      </c>
      <c r="M15" s="91">
        <v>43.9</v>
      </c>
      <c r="N15" s="91">
        <v>142.29</v>
      </c>
      <c r="O15"/>
    </row>
    <row r="16" spans="1:16" ht="20.100000000000001" customHeight="1">
      <c r="A16" s="40" t="s">
        <v>28</v>
      </c>
      <c r="B16" s="40" t="s">
        <v>27</v>
      </c>
      <c r="C16" s="43" t="s">
        <v>54</v>
      </c>
      <c r="D16" s="60">
        <v>3.7</v>
      </c>
      <c r="E16" s="66">
        <v>5.4</v>
      </c>
      <c r="F16" s="60">
        <v>33.700000000000003</v>
      </c>
      <c r="G16" s="58">
        <v>210.1</v>
      </c>
      <c r="H16" s="66">
        <v>27</v>
      </c>
      <c r="I16" s="59">
        <v>0</v>
      </c>
      <c r="J16" s="59">
        <v>0</v>
      </c>
      <c r="K16" s="60">
        <v>2.6</v>
      </c>
      <c r="L16" s="60">
        <v>19</v>
      </c>
      <c r="M16" s="60">
        <v>61.5</v>
      </c>
      <c r="N16" s="58">
        <v>0.5</v>
      </c>
    </row>
    <row r="17" spans="1:17" s="8" customFormat="1" ht="20.100000000000001" customHeight="1">
      <c r="A17" s="40" t="s">
        <v>34</v>
      </c>
      <c r="B17" s="40" t="s">
        <v>81</v>
      </c>
      <c r="C17" s="41" t="s">
        <v>51</v>
      </c>
      <c r="D17" s="38">
        <v>0.6</v>
      </c>
      <c r="E17" s="38">
        <v>0.1</v>
      </c>
      <c r="F17" s="38">
        <v>31.4</v>
      </c>
      <c r="G17" s="37">
        <v>144</v>
      </c>
      <c r="H17" s="38">
        <v>0</v>
      </c>
      <c r="I17" s="38">
        <v>0</v>
      </c>
      <c r="J17" s="38">
        <v>0.2</v>
      </c>
      <c r="K17" s="38">
        <v>19.5</v>
      </c>
      <c r="L17" s="38">
        <v>63</v>
      </c>
      <c r="M17" s="38">
        <v>0</v>
      </c>
      <c r="N17" s="38">
        <v>2.6</v>
      </c>
      <c r="O17" s="22"/>
      <c r="P17" s="22"/>
    </row>
    <row r="18" spans="1:17" s="8" customFormat="1" ht="20.100000000000001" customHeight="1">
      <c r="A18" s="40" t="s">
        <v>79</v>
      </c>
      <c r="B18" s="40" t="s">
        <v>85</v>
      </c>
      <c r="C18" s="41" t="s">
        <v>142</v>
      </c>
      <c r="D18" s="38">
        <v>2.8</v>
      </c>
      <c r="E18" s="38">
        <v>0.6</v>
      </c>
      <c r="F18" s="38">
        <v>28.3</v>
      </c>
      <c r="G18" s="37">
        <v>115</v>
      </c>
      <c r="H18" s="38">
        <v>0</v>
      </c>
      <c r="I18" s="38">
        <v>0</v>
      </c>
      <c r="J18" s="38">
        <v>0.1</v>
      </c>
      <c r="K18" s="38">
        <v>11.5</v>
      </c>
      <c r="L18" s="38">
        <v>12.5</v>
      </c>
      <c r="M18" s="38">
        <v>53</v>
      </c>
      <c r="N18" s="38">
        <v>0</v>
      </c>
      <c r="O18" s="22"/>
      <c r="P18" s="22"/>
    </row>
    <row r="19" spans="1:17" s="1" customFormat="1" ht="20.100000000000001" customHeight="1">
      <c r="A19" s="62"/>
      <c r="B19" s="62" t="s">
        <v>32</v>
      </c>
      <c r="C19" s="114">
        <f>C13+C14+C15+C16+C17+50</f>
        <v>750</v>
      </c>
      <c r="D19" s="62">
        <f t="shared" ref="D19:N19" si="1">SUM(D13:D18)</f>
        <v>24.470000000000002</v>
      </c>
      <c r="E19" s="62">
        <f t="shared" si="1"/>
        <v>26.190000000000005</v>
      </c>
      <c r="F19" s="62">
        <f t="shared" si="1"/>
        <v>122.36999999999999</v>
      </c>
      <c r="G19" s="61">
        <f t="shared" si="1"/>
        <v>779.84</v>
      </c>
      <c r="H19" s="62">
        <f t="shared" si="1"/>
        <v>27.05</v>
      </c>
      <c r="I19" s="62">
        <f t="shared" si="1"/>
        <v>2.4500000000000002</v>
      </c>
      <c r="J19" s="62">
        <f t="shared" si="1"/>
        <v>24.35</v>
      </c>
      <c r="K19" s="62">
        <f t="shared" si="1"/>
        <v>415.6</v>
      </c>
      <c r="L19" s="62">
        <f t="shared" si="1"/>
        <v>255.01999999999998</v>
      </c>
      <c r="M19" s="62">
        <f t="shared" si="1"/>
        <v>331.22</v>
      </c>
      <c r="N19" s="62">
        <f t="shared" si="1"/>
        <v>146.20999999999998</v>
      </c>
      <c r="O19" s="18"/>
    </row>
    <row r="20" spans="1:17" ht="20.100000000000001" customHeight="1">
      <c r="A20" s="88"/>
      <c r="B20" s="65"/>
      <c r="C20" s="84"/>
      <c r="D20" s="65"/>
      <c r="E20" s="65"/>
      <c r="F20" s="65"/>
      <c r="G20" s="89"/>
      <c r="H20" s="65"/>
      <c r="I20" s="65"/>
      <c r="J20" s="65"/>
      <c r="K20" s="65"/>
      <c r="L20" s="65"/>
      <c r="M20" s="65"/>
      <c r="N20" s="65"/>
    </row>
    <row r="21" spans="1:17" ht="20.100000000000001" customHeight="1">
      <c r="A21" s="59"/>
      <c r="B21" s="62" t="s">
        <v>45</v>
      </c>
      <c r="C21" s="82"/>
      <c r="D21" s="59"/>
      <c r="E21" s="59"/>
      <c r="F21" s="59"/>
      <c r="G21" s="58"/>
      <c r="H21" s="59"/>
      <c r="I21" s="59"/>
      <c r="J21" s="59"/>
      <c r="K21" s="59"/>
      <c r="L21" s="59"/>
      <c r="M21" s="59"/>
      <c r="N21" s="59"/>
    </row>
    <row r="22" spans="1:17" ht="20.100000000000001" customHeight="1">
      <c r="A22" s="34"/>
      <c r="B22" s="35" t="s">
        <v>135</v>
      </c>
      <c r="C22" s="36">
        <v>200</v>
      </c>
      <c r="D22" s="37">
        <v>1</v>
      </c>
      <c r="E22" s="38">
        <v>0</v>
      </c>
      <c r="F22" s="38">
        <v>12.7</v>
      </c>
      <c r="G22" s="37">
        <v>86</v>
      </c>
      <c r="H22" s="38">
        <v>0</v>
      </c>
      <c r="I22" s="38">
        <v>0.01</v>
      </c>
      <c r="J22" s="38">
        <v>2</v>
      </c>
      <c r="K22" s="37">
        <v>7</v>
      </c>
      <c r="L22" s="38">
        <v>4</v>
      </c>
      <c r="M22" s="38">
        <v>7</v>
      </c>
      <c r="N22" s="37">
        <v>1.4</v>
      </c>
      <c r="P22" s="12"/>
    </row>
    <row r="23" spans="1:17" ht="20.100000000000001" customHeight="1">
      <c r="A23" s="40"/>
      <c r="B23" s="40"/>
      <c r="C23" s="41"/>
      <c r="D23" s="38"/>
      <c r="E23" s="38"/>
      <c r="F23" s="37"/>
      <c r="G23" s="37"/>
      <c r="H23" s="51"/>
      <c r="I23" s="38"/>
      <c r="J23" s="38"/>
      <c r="K23" s="38"/>
      <c r="L23" s="38"/>
      <c r="M23" s="42"/>
      <c r="N23" s="42"/>
      <c r="P23" s="12"/>
      <c r="Q23" s="12"/>
    </row>
    <row r="24" spans="1:17" ht="20.100000000000001" customHeight="1">
      <c r="A24" s="59"/>
      <c r="B24" s="62" t="s">
        <v>16</v>
      </c>
      <c r="C24" s="114">
        <v>200</v>
      </c>
      <c r="D24" s="61">
        <f t="shared" ref="D24:I24" si="2">SUM(D22:D23)</f>
        <v>1</v>
      </c>
      <c r="E24" s="62">
        <f t="shared" si="2"/>
        <v>0</v>
      </c>
      <c r="F24" s="61">
        <f t="shared" si="2"/>
        <v>12.7</v>
      </c>
      <c r="G24" s="61">
        <f t="shared" si="2"/>
        <v>86</v>
      </c>
      <c r="H24" s="63">
        <f t="shared" si="2"/>
        <v>0</v>
      </c>
      <c r="I24" s="62">
        <f t="shared" si="2"/>
        <v>0.01</v>
      </c>
      <c r="J24" s="62">
        <f t="shared" ref="J24:N24" si="3">SUM(J22:J23)</f>
        <v>2</v>
      </c>
      <c r="K24" s="61">
        <f t="shared" si="3"/>
        <v>7</v>
      </c>
      <c r="L24" s="62">
        <f t="shared" si="3"/>
        <v>4</v>
      </c>
      <c r="M24" s="63">
        <f t="shared" si="3"/>
        <v>7</v>
      </c>
      <c r="N24" s="63">
        <f t="shared" si="3"/>
        <v>1.4</v>
      </c>
    </row>
  </sheetData>
  <mergeCells count="1">
    <mergeCell ref="G2:G3"/>
  </mergeCells>
  <phoneticPr fontId="1" type="noConversion"/>
  <pageMargins left="0.75" right="0.75" top="1" bottom="1" header="0.5" footer="0.5"/>
  <pageSetup paperSize="9" scale="76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4"/>
  <sheetViews>
    <sheetView topLeftCell="A4" zoomScale="80" zoomScaleNormal="80" workbookViewId="0">
      <selection activeCell="B16" sqref="B16"/>
    </sheetView>
  </sheetViews>
  <sheetFormatPr defaultRowHeight="12.75"/>
  <cols>
    <col min="1" max="1" width="12.7109375" style="12" customWidth="1"/>
    <col min="2" max="2" width="41.7109375" style="12" customWidth="1"/>
    <col min="3" max="3" width="12.28515625" style="26" customWidth="1"/>
    <col min="4" max="6" width="8.7109375" style="12" customWidth="1"/>
    <col min="7" max="7" width="18.42578125" style="12" customWidth="1"/>
    <col min="8" max="14" width="8.7109375" style="12" customWidth="1"/>
    <col min="15" max="16" width="9.140625" style="12"/>
  </cols>
  <sheetData>
    <row r="1" spans="1:16" s="3" customFormat="1" ht="45" customHeight="1">
      <c r="A1" s="10"/>
      <c r="B1" s="50" t="s">
        <v>162</v>
      </c>
      <c r="C1" s="25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s="2" customFormat="1" ht="17.25" customHeight="1">
      <c r="A2" s="4" t="s">
        <v>15</v>
      </c>
      <c r="B2" s="15" t="s">
        <v>56</v>
      </c>
      <c r="C2" s="4" t="s">
        <v>1</v>
      </c>
      <c r="D2" s="16" t="s">
        <v>53</v>
      </c>
      <c r="E2" s="33"/>
      <c r="F2" s="33"/>
      <c r="G2" s="118" t="s">
        <v>52</v>
      </c>
      <c r="H2" s="17" t="s">
        <v>5</v>
      </c>
      <c r="I2" s="32"/>
      <c r="J2" s="32"/>
      <c r="K2" s="17" t="s">
        <v>13</v>
      </c>
      <c r="L2" s="32"/>
      <c r="M2" s="32"/>
      <c r="N2" s="33"/>
      <c r="O2" s="18"/>
      <c r="P2" s="19"/>
    </row>
    <row r="3" spans="1:16" s="2" customFormat="1" ht="18" customHeight="1">
      <c r="A3" s="5" t="s">
        <v>48</v>
      </c>
      <c r="B3" s="20" t="s">
        <v>0</v>
      </c>
      <c r="C3" s="5" t="s">
        <v>49</v>
      </c>
      <c r="D3" s="33" t="s">
        <v>2</v>
      </c>
      <c r="E3" s="29" t="s">
        <v>3</v>
      </c>
      <c r="F3" s="29" t="s">
        <v>4</v>
      </c>
      <c r="G3" s="119"/>
      <c r="H3" s="29" t="s">
        <v>6</v>
      </c>
      <c r="I3" s="29" t="s">
        <v>8</v>
      </c>
      <c r="J3" s="29" t="s">
        <v>7</v>
      </c>
      <c r="K3" s="29" t="s">
        <v>10</v>
      </c>
      <c r="L3" s="29" t="s">
        <v>11</v>
      </c>
      <c r="M3" s="29" t="s">
        <v>12</v>
      </c>
      <c r="N3" s="29" t="s">
        <v>9</v>
      </c>
      <c r="O3" s="21"/>
      <c r="P3" s="19"/>
    </row>
    <row r="4" spans="1:16" ht="19.5" customHeight="1">
      <c r="A4" s="11"/>
      <c r="B4" s="44" t="s">
        <v>14</v>
      </c>
      <c r="C4" s="13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6" s="1" customFormat="1" ht="20.100000000000001" customHeight="1">
      <c r="A5" s="40" t="s">
        <v>44</v>
      </c>
      <c r="B5" s="40" t="s">
        <v>73</v>
      </c>
      <c r="C5" s="41" t="s">
        <v>77</v>
      </c>
      <c r="D5" s="59">
        <v>0.28000000000000003</v>
      </c>
      <c r="E5" s="59">
        <v>0.04</v>
      </c>
      <c r="F5" s="59">
        <v>0.72</v>
      </c>
      <c r="G5" s="58">
        <v>4.8</v>
      </c>
      <c r="H5" s="59">
        <v>0</v>
      </c>
      <c r="I5" s="59">
        <v>0.02</v>
      </c>
      <c r="J5" s="59">
        <v>0.18</v>
      </c>
      <c r="K5" s="59">
        <v>6.8</v>
      </c>
      <c r="L5" s="59">
        <v>5.6</v>
      </c>
      <c r="M5" s="59">
        <v>12</v>
      </c>
      <c r="N5" s="59">
        <v>0.2</v>
      </c>
      <c r="O5" s="18"/>
    </row>
    <row r="6" spans="1:16" ht="20.100000000000001" customHeight="1">
      <c r="A6" s="40" t="s">
        <v>92</v>
      </c>
      <c r="B6" s="40" t="s">
        <v>21</v>
      </c>
      <c r="C6" s="41" t="s">
        <v>91</v>
      </c>
      <c r="D6" s="37">
        <v>14.9</v>
      </c>
      <c r="E6" s="38">
        <v>9.3000000000000007</v>
      </c>
      <c r="F6" s="37">
        <v>12.3</v>
      </c>
      <c r="G6" s="37">
        <v>275.60000000000002</v>
      </c>
      <c r="H6" s="42">
        <v>214.9</v>
      </c>
      <c r="I6" s="38">
        <v>0.1</v>
      </c>
      <c r="J6" s="38">
        <v>7.9</v>
      </c>
      <c r="K6" s="37">
        <v>100.5</v>
      </c>
      <c r="L6" s="38">
        <v>29.5</v>
      </c>
      <c r="M6" s="42">
        <v>213.2</v>
      </c>
      <c r="N6" s="42">
        <v>2.4</v>
      </c>
      <c r="O6"/>
      <c r="P6"/>
    </row>
    <row r="7" spans="1:16" ht="20.100000000000001" customHeight="1">
      <c r="A7" s="35" t="s">
        <v>79</v>
      </c>
      <c r="B7" s="40" t="s">
        <v>43</v>
      </c>
      <c r="C7" s="41" t="s">
        <v>101</v>
      </c>
      <c r="D7" s="38">
        <v>2.7</v>
      </c>
      <c r="E7" s="38">
        <v>4.5</v>
      </c>
      <c r="F7" s="37">
        <v>28</v>
      </c>
      <c r="G7" s="37">
        <v>118</v>
      </c>
      <c r="H7" s="42">
        <v>0</v>
      </c>
      <c r="I7" s="38">
        <v>0</v>
      </c>
      <c r="J7" s="38">
        <v>0.1</v>
      </c>
      <c r="K7" s="38">
        <v>6</v>
      </c>
      <c r="L7" s="38">
        <v>5.6</v>
      </c>
      <c r="M7" s="42">
        <v>18.7</v>
      </c>
      <c r="N7" s="42">
        <v>0.6</v>
      </c>
      <c r="P7"/>
    </row>
    <row r="8" spans="1:16" ht="20.100000000000001" customHeight="1">
      <c r="A8" s="40" t="s">
        <v>79</v>
      </c>
      <c r="B8" s="40" t="s">
        <v>78</v>
      </c>
      <c r="C8" s="43" t="s">
        <v>50</v>
      </c>
      <c r="D8" s="60">
        <v>3.2</v>
      </c>
      <c r="E8" s="66">
        <v>0.4</v>
      </c>
      <c r="F8" s="60">
        <v>19.3</v>
      </c>
      <c r="G8" s="58">
        <v>124.7</v>
      </c>
      <c r="H8" s="66">
        <v>0</v>
      </c>
      <c r="I8" s="59">
        <v>0</v>
      </c>
      <c r="J8" s="59">
        <v>0</v>
      </c>
      <c r="K8" s="60">
        <v>9.1999999999999993</v>
      </c>
      <c r="L8" s="60">
        <v>13.2</v>
      </c>
      <c r="M8" s="60">
        <v>34.799999999999997</v>
      </c>
      <c r="N8" s="58">
        <v>0.4</v>
      </c>
      <c r="P8"/>
    </row>
    <row r="9" spans="1:16" ht="20.100000000000001" customHeight="1">
      <c r="A9" s="40" t="s">
        <v>25</v>
      </c>
      <c r="B9" s="40" t="s">
        <v>23</v>
      </c>
      <c r="C9" s="43" t="s">
        <v>51</v>
      </c>
      <c r="D9" s="38">
        <v>0.1</v>
      </c>
      <c r="E9" s="38">
        <v>0</v>
      </c>
      <c r="F9" s="37">
        <v>9.5</v>
      </c>
      <c r="G9" s="37">
        <v>62</v>
      </c>
      <c r="H9" s="51">
        <v>0</v>
      </c>
      <c r="I9" s="38">
        <v>0</v>
      </c>
      <c r="J9" s="38">
        <v>0.3</v>
      </c>
      <c r="K9" s="38">
        <v>13.6</v>
      </c>
      <c r="L9" s="38">
        <v>11.7</v>
      </c>
      <c r="M9" s="42">
        <v>22.1</v>
      </c>
      <c r="N9" s="42">
        <v>2.1</v>
      </c>
    </row>
    <row r="10" spans="1:16" ht="20.100000000000001" customHeight="1">
      <c r="A10" s="40"/>
      <c r="B10" s="44" t="s">
        <v>16</v>
      </c>
      <c r="C10" s="114">
        <f>C9+C8+C6+C5+40</f>
        <v>500</v>
      </c>
      <c r="D10" s="45">
        <f t="shared" ref="D10:N10" si="0">SUM(D6:D9)</f>
        <v>20.900000000000002</v>
      </c>
      <c r="E10" s="46">
        <f t="shared" si="0"/>
        <v>14.200000000000001</v>
      </c>
      <c r="F10" s="45">
        <f t="shared" si="0"/>
        <v>69.099999999999994</v>
      </c>
      <c r="G10" s="45">
        <f t="shared" si="0"/>
        <v>580.30000000000007</v>
      </c>
      <c r="H10" s="54">
        <f t="shared" si="0"/>
        <v>214.9</v>
      </c>
      <c r="I10" s="46">
        <f t="shared" si="0"/>
        <v>0.1</v>
      </c>
      <c r="J10" s="46">
        <f t="shared" si="0"/>
        <v>8.3000000000000007</v>
      </c>
      <c r="K10" s="45">
        <f t="shared" si="0"/>
        <v>129.30000000000001</v>
      </c>
      <c r="L10" s="46">
        <f t="shared" si="0"/>
        <v>60</v>
      </c>
      <c r="M10" s="54">
        <f t="shared" si="0"/>
        <v>288.8</v>
      </c>
      <c r="N10" s="54">
        <f t="shared" si="0"/>
        <v>5.5</v>
      </c>
    </row>
    <row r="11" spans="1:16" s="1" customFormat="1" ht="20.100000000000001" customHeight="1">
      <c r="A11" s="40"/>
      <c r="B11" s="44"/>
      <c r="C11" s="82"/>
      <c r="D11" s="45"/>
      <c r="E11" s="46"/>
      <c r="F11" s="45"/>
      <c r="G11" s="45"/>
      <c r="H11" s="54"/>
      <c r="I11" s="46"/>
      <c r="J11" s="46"/>
      <c r="K11" s="45"/>
      <c r="L11" s="46"/>
      <c r="M11" s="54"/>
      <c r="N11" s="54"/>
      <c r="O11" s="18"/>
      <c r="P11" s="18"/>
    </row>
    <row r="12" spans="1:16" s="8" customFormat="1" ht="20.100000000000001" customHeight="1">
      <c r="A12" s="44"/>
      <c r="B12" s="44" t="s">
        <v>31</v>
      </c>
      <c r="C12" s="83"/>
      <c r="D12" s="46"/>
      <c r="E12" s="46"/>
      <c r="F12" s="46"/>
      <c r="G12" s="45"/>
      <c r="H12" s="46"/>
      <c r="I12" s="46"/>
      <c r="J12" s="46"/>
      <c r="K12" s="46"/>
      <c r="L12" s="46"/>
      <c r="M12" s="46"/>
      <c r="N12" s="46"/>
      <c r="O12" s="22"/>
      <c r="P12" s="22"/>
    </row>
    <row r="13" spans="1:16" s="1" customFormat="1" ht="20.100000000000001" customHeight="1">
      <c r="A13" s="40" t="s">
        <v>44</v>
      </c>
      <c r="B13" s="40" t="s">
        <v>73</v>
      </c>
      <c r="C13" s="41" t="s">
        <v>77</v>
      </c>
      <c r="D13" s="59">
        <v>0.28000000000000003</v>
      </c>
      <c r="E13" s="59">
        <v>0.04</v>
      </c>
      <c r="F13" s="59">
        <v>0.72</v>
      </c>
      <c r="G13" s="58">
        <v>4.8</v>
      </c>
      <c r="H13" s="59">
        <v>0</v>
      </c>
      <c r="I13" s="59">
        <v>0.02</v>
      </c>
      <c r="J13" s="59">
        <v>0.18</v>
      </c>
      <c r="K13" s="59">
        <v>6.8</v>
      </c>
      <c r="L13" s="59">
        <v>5.6</v>
      </c>
      <c r="M13" s="59">
        <v>12</v>
      </c>
      <c r="N13" s="59">
        <v>0.2</v>
      </c>
      <c r="O13" s="18"/>
    </row>
    <row r="14" spans="1:16" s="8" customFormat="1" ht="27.75" customHeight="1">
      <c r="A14" s="40" t="s">
        <v>37</v>
      </c>
      <c r="B14" s="35" t="s">
        <v>112</v>
      </c>
      <c r="C14" s="41" t="s">
        <v>51</v>
      </c>
      <c r="D14" s="38">
        <v>1.38</v>
      </c>
      <c r="E14" s="38">
        <v>5.18</v>
      </c>
      <c r="F14" s="38">
        <v>4.9800000000000004</v>
      </c>
      <c r="G14" s="37">
        <v>124.32</v>
      </c>
      <c r="H14" s="38">
        <v>9.52</v>
      </c>
      <c r="I14" s="38">
        <v>0</v>
      </c>
      <c r="J14" s="38">
        <v>7.56</v>
      </c>
      <c r="K14" s="38">
        <v>35.72</v>
      </c>
      <c r="L14" s="38">
        <v>11.66</v>
      </c>
      <c r="M14" s="38">
        <v>31.5</v>
      </c>
      <c r="N14" s="38">
        <v>0.46</v>
      </c>
      <c r="O14" s="22"/>
      <c r="P14" s="22"/>
    </row>
    <row r="15" spans="1:16" s="8" customFormat="1" ht="20.100000000000001" customHeight="1">
      <c r="A15" s="40" t="s">
        <v>30</v>
      </c>
      <c r="B15" s="40" t="s">
        <v>113</v>
      </c>
      <c r="C15" s="82">
        <v>90</v>
      </c>
      <c r="D15" s="38">
        <v>11.91</v>
      </c>
      <c r="E15" s="38">
        <v>11.42</v>
      </c>
      <c r="F15" s="38">
        <v>11.01</v>
      </c>
      <c r="G15" s="37">
        <v>195</v>
      </c>
      <c r="H15" s="38">
        <v>0.06</v>
      </c>
      <c r="I15" s="38">
        <v>0.11</v>
      </c>
      <c r="J15" s="38">
        <v>5.22</v>
      </c>
      <c r="K15" s="38">
        <v>104.34</v>
      </c>
      <c r="L15" s="38">
        <v>15.39</v>
      </c>
      <c r="M15" s="38">
        <v>113.31</v>
      </c>
      <c r="N15" s="38">
        <v>0.75</v>
      </c>
      <c r="O15" s="22"/>
      <c r="P15" s="22"/>
    </row>
    <row r="16" spans="1:16" s="68" customFormat="1" ht="20.100000000000001" customHeight="1">
      <c r="A16" s="40" t="s">
        <v>39</v>
      </c>
      <c r="B16" s="40" t="s">
        <v>17</v>
      </c>
      <c r="C16" s="41" t="s">
        <v>54</v>
      </c>
      <c r="D16" s="38">
        <v>8.59</v>
      </c>
      <c r="E16" s="38">
        <v>6.09</v>
      </c>
      <c r="F16" s="38">
        <v>38.67</v>
      </c>
      <c r="G16" s="37">
        <v>243.75</v>
      </c>
      <c r="H16" s="38">
        <v>0</v>
      </c>
      <c r="I16" s="38">
        <v>0.21</v>
      </c>
      <c r="J16" s="38">
        <v>0</v>
      </c>
      <c r="K16" s="38">
        <v>13.32</v>
      </c>
      <c r="L16" s="38">
        <v>135.83000000000001</v>
      </c>
      <c r="M16" s="38">
        <v>203.93</v>
      </c>
      <c r="N16" s="38">
        <v>4.5599999999999996</v>
      </c>
      <c r="O16" s="67"/>
      <c r="P16" s="67"/>
    </row>
    <row r="17" spans="1:17" ht="20.100000000000001" customHeight="1">
      <c r="A17" s="40" t="s">
        <v>22</v>
      </c>
      <c r="B17" s="40" t="s">
        <v>18</v>
      </c>
      <c r="C17" s="43" t="s">
        <v>87</v>
      </c>
      <c r="D17" s="60">
        <v>0.1</v>
      </c>
      <c r="E17" s="66">
        <v>0</v>
      </c>
      <c r="F17" s="60">
        <v>10.199999999999999</v>
      </c>
      <c r="G17" s="58">
        <v>64</v>
      </c>
      <c r="H17" s="66">
        <v>0</v>
      </c>
      <c r="I17" s="59">
        <v>0</v>
      </c>
      <c r="J17" s="59">
        <v>2.7</v>
      </c>
      <c r="K17" s="60">
        <v>14</v>
      </c>
      <c r="L17" s="60">
        <v>2.2999999999999998</v>
      </c>
      <c r="M17" s="60">
        <v>4.2</v>
      </c>
      <c r="N17" s="58">
        <v>0.3</v>
      </c>
      <c r="P17"/>
    </row>
    <row r="18" spans="1:17" s="8" customFormat="1" ht="20.100000000000001" customHeight="1">
      <c r="A18" s="40" t="s">
        <v>79</v>
      </c>
      <c r="B18" s="40" t="s">
        <v>85</v>
      </c>
      <c r="C18" s="41" t="s">
        <v>142</v>
      </c>
      <c r="D18" s="38">
        <v>2.8</v>
      </c>
      <c r="E18" s="38">
        <v>0.6</v>
      </c>
      <c r="F18" s="38">
        <v>28.3</v>
      </c>
      <c r="G18" s="37">
        <v>115</v>
      </c>
      <c r="H18" s="38">
        <v>0</v>
      </c>
      <c r="I18" s="38">
        <v>0</v>
      </c>
      <c r="J18" s="38">
        <v>0.1</v>
      </c>
      <c r="K18" s="38">
        <v>11.5</v>
      </c>
      <c r="L18" s="38">
        <v>12.5</v>
      </c>
      <c r="M18" s="38">
        <v>53</v>
      </c>
      <c r="N18" s="38">
        <v>0</v>
      </c>
      <c r="O18" s="22"/>
      <c r="P18" s="22"/>
    </row>
    <row r="19" spans="1:17" ht="20.100000000000001" customHeight="1">
      <c r="A19" s="44"/>
      <c r="B19" s="44" t="s">
        <v>32</v>
      </c>
      <c r="C19" s="114">
        <f>50+C17+C16+C15+C14+C13</f>
        <v>760</v>
      </c>
      <c r="D19" s="46">
        <f t="shared" ref="D19:N19" si="1">SUM(D13:D18)</f>
        <v>25.060000000000002</v>
      </c>
      <c r="E19" s="46">
        <f t="shared" si="1"/>
        <v>23.330000000000002</v>
      </c>
      <c r="F19" s="46">
        <f t="shared" si="1"/>
        <v>93.88</v>
      </c>
      <c r="G19" s="45">
        <f t="shared" si="1"/>
        <v>746.87</v>
      </c>
      <c r="H19" s="46">
        <f t="shared" si="1"/>
        <v>9.58</v>
      </c>
      <c r="I19" s="46">
        <f t="shared" si="1"/>
        <v>0.33999999999999997</v>
      </c>
      <c r="J19" s="46">
        <f t="shared" si="1"/>
        <v>15.76</v>
      </c>
      <c r="K19" s="46">
        <f t="shared" si="1"/>
        <v>185.68</v>
      </c>
      <c r="L19" s="46">
        <f t="shared" si="1"/>
        <v>183.28000000000003</v>
      </c>
      <c r="M19" s="46">
        <f t="shared" si="1"/>
        <v>417.94</v>
      </c>
      <c r="N19" s="46">
        <f t="shared" si="1"/>
        <v>6.27</v>
      </c>
    </row>
    <row r="20" spans="1:17" ht="20.100000000000001" customHeight="1">
      <c r="A20" s="70"/>
      <c r="B20" s="69"/>
      <c r="C20" s="84"/>
      <c r="D20" s="72"/>
      <c r="E20" s="72"/>
      <c r="F20" s="72"/>
      <c r="G20" s="73"/>
      <c r="H20" s="72"/>
      <c r="I20" s="72"/>
      <c r="J20" s="72"/>
      <c r="K20" s="72"/>
      <c r="L20" s="72"/>
      <c r="M20" s="72"/>
      <c r="N20" s="72"/>
    </row>
    <row r="21" spans="1:17" ht="20.100000000000001" customHeight="1">
      <c r="A21" s="40"/>
      <c r="B21" s="44" t="s">
        <v>45</v>
      </c>
      <c r="C21" s="82"/>
      <c r="D21" s="38"/>
      <c r="E21" s="38"/>
      <c r="F21" s="38"/>
      <c r="G21" s="37"/>
      <c r="H21" s="38"/>
      <c r="I21" s="38"/>
      <c r="J21" s="38"/>
      <c r="K21" s="38"/>
      <c r="L21" s="38"/>
      <c r="M21" s="38"/>
      <c r="N21" s="38"/>
    </row>
    <row r="22" spans="1:17" s="8" customFormat="1" ht="19.5" customHeight="1">
      <c r="A22" s="40" t="s">
        <v>110</v>
      </c>
      <c r="B22" s="40" t="s">
        <v>35</v>
      </c>
      <c r="C22" s="41" t="s">
        <v>51</v>
      </c>
      <c r="D22" s="38">
        <v>0.68</v>
      </c>
      <c r="E22" s="38">
        <v>0.14000000000000001</v>
      </c>
      <c r="F22" s="38">
        <v>15.38</v>
      </c>
      <c r="G22" s="37">
        <v>107.3</v>
      </c>
      <c r="H22" s="38">
        <v>0</v>
      </c>
      <c r="I22" s="38">
        <v>0</v>
      </c>
      <c r="J22" s="38">
        <v>50</v>
      </c>
      <c r="K22" s="38">
        <v>21.3</v>
      </c>
      <c r="L22" s="38">
        <v>3.4</v>
      </c>
      <c r="M22" s="38">
        <v>3.44</v>
      </c>
      <c r="N22" s="38">
        <v>0.7</v>
      </c>
      <c r="O22" s="22"/>
      <c r="P22" s="22"/>
      <c r="Q22" s="22"/>
    </row>
    <row r="23" spans="1:17" ht="20.100000000000001" customHeight="1">
      <c r="A23" s="40"/>
      <c r="B23" s="40" t="s">
        <v>43</v>
      </c>
      <c r="C23" s="41" t="s">
        <v>57</v>
      </c>
      <c r="D23" s="38">
        <v>4.07</v>
      </c>
      <c r="E23" s="38">
        <v>4.5199999999999996</v>
      </c>
      <c r="F23" s="37">
        <v>27.88</v>
      </c>
      <c r="G23" s="37">
        <v>165</v>
      </c>
      <c r="H23" s="51">
        <v>26</v>
      </c>
      <c r="I23" s="38">
        <v>0.04</v>
      </c>
      <c r="J23" s="38">
        <v>0</v>
      </c>
      <c r="K23" s="38">
        <v>16.399999999999999</v>
      </c>
      <c r="L23" s="38">
        <v>6</v>
      </c>
      <c r="M23" s="42">
        <v>34.799999999999997</v>
      </c>
      <c r="N23" s="42">
        <v>0.4</v>
      </c>
      <c r="Q23" s="12"/>
    </row>
    <row r="24" spans="1:17" ht="19.5" customHeight="1">
      <c r="A24" s="40"/>
      <c r="B24" s="44" t="s">
        <v>16</v>
      </c>
      <c r="C24" s="114">
        <f>C22+60</f>
        <v>260</v>
      </c>
      <c r="D24" s="45">
        <f t="shared" ref="D24:N24" si="2">SUM(D23:D23)</f>
        <v>4.07</v>
      </c>
      <c r="E24" s="46">
        <f t="shared" si="2"/>
        <v>4.5199999999999996</v>
      </c>
      <c r="F24" s="45">
        <f t="shared" si="2"/>
        <v>27.88</v>
      </c>
      <c r="G24" s="45">
        <f t="shared" si="2"/>
        <v>165</v>
      </c>
      <c r="H24" s="54">
        <f t="shared" si="2"/>
        <v>26</v>
      </c>
      <c r="I24" s="46">
        <f t="shared" si="2"/>
        <v>0.04</v>
      </c>
      <c r="J24" s="46">
        <f t="shared" si="2"/>
        <v>0</v>
      </c>
      <c r="K24" s="45">
        <f t="shared" si="2"/>
        <v>16.399999999999999</v>
      </c>
      <c r="L24" s="46">
        <f t="shared" si="2"/>
        <v>6</v>
      </c>
      <c r="M24" s="54">
        <f t="shared" si="2"/>
        <v>34.799999999999997</v>
      </c>
      <c r="N24" s="54">
        <f t="shared" si="2"/>
        <v>0.4</v>
      </c>
    </row>
  </sheetData>
  <mergeCells count="1">
    <mergeCell ref="G2:G3"/>
  </mergeCells>
  <phoneticPr fontId="1" type="noConversion"/>
  <pageMargins left="0.75" right="0.75" top="1" bottom="1" header="0.5" footer="0.5"/>
  <pageSetup paperSize="9" scale="77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5"/>
  <sheetViews>
    <sheetView topLeftCell="A4" zoomScale="80" zoomScaleNormal="80" workbookViewId="0">
      <selection activeCell="A7" sqref="A7:XFD7"/>
    </sheetView>
  </sheetViews>
  <sheetFormatPr defaultRowHeight="12.75"/>
  <cols>
    <col min="1" max="1" width="12.7109375" style="12" customWidth="1"/>
    <col min="2" max="2" width="47.7109375" style="12" customWidth="1"/>
    <col min="3" max="3" width="11.85546875" style="12" customWidth="1"/>
    <col min="4" max="6" width="8.7109375" style="12" customWidth="1"/>
    <col min="7" max="7" width="18.28515625" style="12" customWidth="1"/>
    <col min="8" max="14" width="8.7109375" style="12" customWidth="1"/>
    <col min="15" max="15" width="9.140625" style="12"/>
  </cols>
  <sheetData>
    <row r="1" spans="1:17" s="3" customFormat="1" ht="45.75" customHeight="1">
      <c r="A1" s="10"/>
      <c r="B1" s="50" t="s">
        <v>163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7" s="2" customFormat="1" ht="17.25" customHeight="1">
      <c r="A2" s="4" t="s">
        <v>15</v>
      </c>
      <c r="B2" s="15" t="s">
        <v>56</v>
      </c>
      <c r="C2" s="4" t="s">
        <v>1</v>
      </c>
      <c r="D2" s="16" t="s">
        <v>53</v>
      </c>
      <c r="E2" s="33"/>
      <c r="F2" s="33"/>
      <c r="G2" s="118" t="s">
        <v>52</v>
      </c>
      <c r="H2" s="17" t="s">
        <v>5</v>
      </c>
      <c r="I2" s="32"/>
      <c r="J2" s="32"/>
      <c r="K2" s="17" t="s">
        <v>13</v>
      </c>
      <c r="L2" s="32"/>
      <c r="M2" s="32"/>
      <c r="N2" s="33"/>
      <c r="O2" s="18"/>
      <c r="P2" s="19"/>
    </row>
    <row r="3" spans="1:17" s="2" customFormat="1" ht="18" customHeight="1">
      <c r="A3" s="5" t="s">
        <v>48</v>
      </c>
      <c r="B3" s="20" t="s">
        <v>0</v>
      </c>
      <c r="C3" s="5" t="s">
        <v>49</v>
      </c>
      <c r="D3" s="33" t="s">
        <v>2</v>
      </c>
      <c r="E3" s="29" t="s">
        <v>3</v>
      </c>
      <c r="F3" s="29" t="s">
        <v>4</v>
      </c>
      <c r="G3" s="119"/>
      <c r="H3" s="29" t="s">
        <v>6</v>
      </c>
      <c r="I3" s="29" t="s">
        <v>8</v>
      </c>
      <c r="J3" s="29" t="s">
        <v>7</v>
      </c>
      <c r="K3" s="29" t="s">
        <v>10</v>
      </c>
      <c r="L3" s="29" t="s">
        <v>11</v>
      </c>
      <c r="M3" s="29" t="s">
        <v>12</v>
      </c>
      <c r="N3" s="29" t="s">
        <v>9</v>
      </c>
      <c r="O3" s="21"/>
      <c r="P3" s="19"/>
    </row>
    <row r="4" spans="1:17" s="71" customFormat="1" ht="19.5" customHeight="1">
      <c r="A4" s="86"/>
      <c r="B4" s="62" t="s">
        <v>14</v>
      </c>
      <c r="C4" s="87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</row>
    <row r="5" spans="1:17" s="1" customFormat="1" ht="20.100000000000001" customHeight="1">
      <c r="A5" s="40" t="s">
        <v>44</v>
      </c>
      <c r="B5" s="40" t="s">
        <v>73</v>
      </c>
      <c r="C5" s="41" t="s">
        <v>77</v>
      </c>
      <c r="D5" s="59">
        <v>0.28000000000000003</v>
      </c>
      <c r="E5" s="59">
        <v>0.04</v>
      </c>
      <c r="F5" s="59">
        <v>0.72</v>
      </c>
      <c r="G5" s="58">
        <v>4.8</v>
      </c>
      <c r="H5" s="59">
        <v>0</v>
      </c>
      <c r="I5" s="59">
        <v>0.02</v>
      </c>
      <c r="J5" s="59">
        <v>0.18</v>
      </c>
      <c r="K5" s="59">
        <v>6.8</v>
      </c>
      <c r="L5" s="59">
        <v>5.6</v>
      </c>
      <c r="M5" s="59">
        <v>12</v>
      </c>
      <c r="N5" s="59">
        <v>0.2</v>
      </c>
      <c r="O5" s="18"/>
    </row>
    <row r="6" spans="1:17" ht="19.5" customHeight="1">
      <c r="A6" s="85" t="s">
        <v>29</v>
      </c>
      <c r="B6" s="59" t="s">
        <v>111</v>
      </c>
      <c r="C6" s="41" t="s">
        <v>108</v>
      </c>
      <c r="D6" s="59">
        <v>11</v>
      </c>
      <c r="E6" s="59">
        <v>11.5</v>
      </c>
      <c r="F6" s="58">
        <v>38.1</v>
      </c>
      <c r="G6" s="58">
        <v>256.60000000000002</v>
      </c>
      <c r="H6" s="60">
        <v>88</v>
      </c>
      <c r="I6" s="59">
        <v>0.1</v>
      </c>
      <c r="J6" s="59">
        <v>0.1</v>
      </c>
      <c r="K6" s="59">
        <v>203</v>
      </c>
      <c r="L6" s="59">
        <v>16.3</v>
      </c>
      <c r="M6" s="60">
        <v>156.4</v>
      </c>
      <c r="N6" s="60">
        <v>1.1000000000000001</v>
      </c>
      <c r="O6"/>
    </row>
    <row r="7" spans="1:17" ht="20.100000000000001" customHeight="1">
      <c r="A7" s="40" t="s">
        <v>66</v>
      </c>
      <c r="B7" s="40" t="s">
        <v>86</v>
      </c>
      <c r="C7" s="43" t="s">
        <v>71</v>
      </c>
      <c r="D7" s="60">
        <v>0.1</v>
      </c>
      <c r="E7" s="66">
        <v>8.3000000000000007</v>
      </c>
      <c r="F7" s="60">
        <v>0.1</v>
      </c>
      <c r="G7" s="58">
        <v>65.7</v>
      </c>
      <c r="H7" s="66">
        <v>40</v>
      </c>
      <c r="I7" s="59">
        <v>0</v>
      </c>
      <c r="J7" s="59">
        <v>0</v>
      </c>
      <c r="K7" s="60">
        <v>2.4</v>
      </c>
      <c r="L7" s="60">
        <v>0</v>
      </c>
      <c r="M7" s="60">
        <v>3</v>
      </c>
      <c r="N7" s="58">
        <v>0</v>
      </c>
    </row>
    <row r="8" spans="1:17" ht="20.100000000000001" customHeight="1">
      <c r="A8" s="40" t="s">
        <v>79</v>
      </c>
      <c r="B8" s="40" t="s">
        <v>78</v>
      </c>
      <c r="C8" s="43" t="s">
        <v>80</v>
      </c>
      <c r="D8" s="60">
        <v>2.8</v>
      </c>
      <c r="E8" s="66">
        <v>0.6</v>
      </c>
      <c r="F8" s="60">
        <v>28.3</v>
      </c>
      <c r="G8" s="58">
        <v>115</v>
      </c>
      <c r="H8" s="66">
        <v>0</v>
      </c>
      <c r="I8" s="59">
        <v>0.1</v>
      </c>
      <c r="J8" s="59">
        <v>0</v>
      </c>
      <c r="K8" s="60">
        <v>11.5</v>
      </c>
      <c r="L8" s="60">
        <v>12.5</v>
      </c>
      <c r="M8" s="60">
        <v>53</v>
      </c>
      <c r="N8" s="58">
        <v>1.6</v>
      </c>
    </row>
    <row r="9" spans="1:17" ht="20.100000000000001" customHeight="1">
      <c r="A9" s="40" t="s">
        <v>25</v>
      </c>
      <c r="B9" s="40" t="s">
        <v>23</v>
      </c>
      <c r="C9" s="43" t="s">
        <v>51</v>
      </c>
      <c r="D9" s="38">
        <v>0.1</v>
      </c>
      <c r="E9" s="38">
        <v>0</v>
      </c>
      <c r="F9" s="37">
        <v>9.5</v>
      </c>
      <c r="G9" s="37">
        <v>62</v>
      </c>
      <c r="H9" s="51">
        <v>0</v>
      </c>
      <c r="I9" s="38">
        <v>0</v>
      </c>
      <c r="J9" s="38">
        <v>0.3</v>
      </c>
      <c r="K9" s="38">
        <v>13.6</v>
      </c>
      <c r="L9" s="38">
        <v>11.7</v>
      </c>
      <c r="M9" s="42">
        <v>22.1</v>
      </c>
      <c r="N9" s="42">
        <v>2.1</v>
      </c>
      <c r="P9" s="12"/>
    </row>
    <row r="10" spans="1:17" ht="20.100000000000001" customHeight="1">
      <c r="A10" s="59"/>
      <c r="B10" s="62" t="s">
        <v>16</v>
      </c>
      <c r="C10" s="114">
        <f>C9+C8+C7+C6+C5</f>
        <v>500</v>
      </c>
      <c r="D10" s="61">
        <f t="shared" ref="D10:N10" si="0">SUM(D5:D9)</f>
        <v>14.28</v>
      </c>
      <c r="E10" s="62">
        <f t="shared" si="0"/>
        <v>20.440000000000001</v>
      </c>
      <c r="F10" s="61">
        <f t="shared" si="0"/>
        <v>76.72</v>
      </c>
      <c r="G10" s="61">
        <f t="shared" si="0"/>
        <v>504.1</v>
      </c>
      <c r="H10" s="63">
        <f t="shared" si="0"/>
        <v>128</v>
      </c>
      <c r="I10" s="62">
        <f t="shared" si="0"/>
        <v>0.22000000000000003</v>
      </c>
      <c r="J10" s="62">
        <f t="shared" si="0"/>
        <v>0.58000000000000007</v>
      </c>
      <c r="K10" s="61">
        <f t="shared" si="0"/>
        <v>237.3</v>
      </c>
      <c r="L10" s="62">
        <f t="shared" si="0"/>
        <v>46.099999999999994</v>
      </c>
      <c r="M10" s="90">
        <f t="shared" si="0"/>
        <v>246.5</v>
      </c>
      <c r="N10" s="63">
        <f t="shared" si="0"/>
        <v>5</v>
      </c>
    </row>
    <row r="11" spans="1:17" ht="20.100000000000001" customHeight="1">
      <c r="A11" s="59"/>
      <c r="B11" s="62"/>
      <c r="C11" s="82"/>
      <c r="D11" s="61"/>
      <c r="E11" s="62"/>
      <c r="F11" s="61"/>
      <c r="G11" s="61"/>
      <c r="H11" s="63"/>
      <c r="I11" s="62"/>
      <c r="J11" s="62"/>
      <c r="K11" s="61"/>
      <c r="L11" s="62"/>
      <c r="M11" s="90"/>
      <c r="N11" s="63"/>
    </row>
    <row r="12" spans="1:17" ht="20.100000000000001" customHeight="1">
      <c r="A12" s="44"/>
      <c r="B12" s="44" t="s">
        <v>31</v>
      </c>
      <c r="C12" s="44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</row>
    <row r="13" spans="1:17" s="1" customFormat="1" ht="20.100000000000001" customHeight="1">
      <c r="A13" s="40" t="s">
        <v>44</v>
      </c>
      <c r="B13" s="40" t="s">
        <v>73</v>
      </c>
      <c r="C13" s="41" t="s">
        <v>77</v>
      </c>
      <c r="D13" s="59">
        <v>0.28000000000000003</v>
      </c>
      <c r="E13" s="59">
        <v>0.04</v>
      </c>
      <c r="F13" s="59">
        <v>0.72</v>
      </c>
      <c r="G13" s="58">
        <v>4.8</v>
      </c>
      <c r="H13" s="59">
        <v>0</v>
      </c>
      <c r="I13" s="59">
        <v>0.02</v>
      </c>
      <c r="J13" s="59">
        <v>0.18</v>
      </c>
      <c r="K13" s="59">
        <v>6.8</v>
      </c>
      <c r="L13" s="59">
        <v>5.6</v>
      </c>
      <c r="M13" s="59">
        <v>12</v>
      </c>
      <c r="N13" s="59">
        <v>0.2</v>
      </c>
      <c r="O13" s="18"/>
    </row>
    <row r="14" spans="1:17" s="8" customFormat="1" ht="20.100000000000001" customHeight="1">
      <c r="A14" s="40" t="s">
        <v>140</v>
      </c>
      <c r="B14" s="40" t="s">
        <v>139</v>
      </c>
      <c r="C14" s="41" t="s">
        <v>51</v>
      </c>
      <c r="D14" s="38">
        <v>5.8</v>
      </c>
      <c r="E14" s="38">
        <v>6.7</v>
      </c>
      <c r="F14" s="38">
        <v>16</v>
      </c>
      <c r="G14" s="37">
        <v>149.80000000000001</v>
      </c>
      <c r="H14" s="38">
        <v>0</v>
      </c>
      <c r="I14" s="38">
        <v>0.14000000000000001</v>
      </c>
      <c r="J14" s="38">
        <v>19.2</v>
      </c>
      <c r="K14" s="38">
        <v>16</v>
      </c>
      <c r="L14" s="38">
        <v>24.9</v>
      </c>
      <c r="M14" s="38">
        <v>61.8</v>
      </c>
      <c r="N14" s="38">
        <v>0.9</v>
      </c>
      <c r="O14" s="22"/>
      <c r="P14" s="22"/>
    </row>
    <row r="15" spans="1:17" s="8" customFormat="1" ht="20.100000000000001" customHeight="1">
      <c r="A15" s="78" t="s">
        <v>70</v>
      </c>
      <c r="B15" s="78" t="s">
        <v>69</v>
      </c>
      <c r="C15" s="79">
        <v>90</v>
      </c>
      <c r="D15" s="80">
        <v>18.600000000000001</v>
      </c>
      <c r="E15" s="80">
        <v>20.2</v>
      </c>
      <c r="F15" s="80">
        <v>22.6</v>
      </c>
      <c r="G15" s="81">
        <v>295.5</v>
      </c>
      <c r="H15" s="38">
        <v>0</v>
      </c>
      <c r="I15" s="38">
        <v>0.1</v>
      </c>
      <c r="J15" s="38">
        <v>0.3</v>
      </c>
      <c r="K15" s="38">
        <v>17.3</v>
      </c>
      <c r="L15" s="38">
        <v>30.2</v>
      </c>
      <c r="M15" s="38">
        <v>79.5</v>
      </c>
      <c r="N15" s="38">
        <v>1.5</v>
      </c>
      <c r="O15" s="22"/>
      <c r="P15" s="22"/>
      <c r="Q15" s="22"/>
    </row>
    <row r="16" spans="1:17" s="68" customFormat="1" ht="20.100000000000001" customHeight="1">
      <c r="A16" s="40" t="s">
        <v>39</v>
      </c>
      <c r="B16" s="40" t="s">
        <v>100</v>
      </c>
      <c r="C16" s="41" t="s">
        <v>54</v>
      </c>
      <c r="D16" s="38">
        <v>8.4</v>
      </c>
      <c r="E16" s="38">
        <v>8.9</v>
      </c>
      <c r="F16" s="38">
        <v>37.4</v>
      </c>
      <c r="G16" s="37">
        <v>262.5</v>
      </c>
      <c r="H16" s="38">
        <v>37.5</v>
      </c>
      <c r="I16" s="38">
        <v>0.2</v>
      </c>
      <c r="J16" s="38">
        <v>0</v>
      </c>
      <c r="K16" s="38">
        <v>24.8</v>
      </c>
      <c r="L16" s="38">
        <v>131.69999999999999</v>
      </c>
      <c r="M16" s="38">
        <v>197.3</v>
      </c>
      <c r="N16" s="38">
        <v>4.5</v>
      </c>
      <c r="O16" s="67"/>
      <c r="P16" s="67"/>
    </row>
    <row r="17" spans="1:17" s="8" customFormat="1" ht="20.100000000000001" customHeight="1">
      <c r="A17" s="40" t="s">
        <v>89</v>
      </c>
      <c r="B17" s="40" t="s">
        <v>42</v>
      </c>
      <c r="C17" s="41" t="s">
        <v>51</v>
      </c>
      <c r="D17" s="59">
        <v>0.2</v>
      </c>
      <c r="E17" s="59">
        <v>0</v>
      </c>
      <c r="F17" s="59">
        <v>25.7</v>
      </c>
      <c r="G17" s="58">
        <v>99.8</v>
      </c>
      <c r="H17" s="59">
        <v>0</v>
      </c>
      <c r="I17" s="59">
        <v>0</v>
      </c>
      <c r="J17" s="59">
        <v>13.2</v>
      </c>
      <c r="K17" s="59">
        <v>8</v>
      </c>
      <c r="L17" s="59">
        <v>2.9</v>
      </c>
      <c r="M17" s="59">
        <v>5.0999999999999996</v>
      </c>
      <c r="N17" s="59">
        <v>0.1</v>
      </c>
      <c r="O17" s="22"/>
      <c r="P17" s="22"/>
      <c r="Q17" s="22"/>
    </row>
    <row r="18" spans="1:17" s="8" customFormat="1" ht="20.100000000000001" customHeight="1">
      <c r="A18" s="40" t="s">
        <v>79</v>
      </c>
      <c r="B18" s="40" t="s">
        <v>85</v>
      </c>
      <c r="C18" s="41" t="s">
        <v>142</v>
      </c>
      <c r="D18" s="38">
        <v>2.8</v>
      </c>
      <c r="E18" s="38">
        <v>0.6</v>
      </c>
      <c r="F18" s="38">
        <v>28.3</v>
      </c>
      <c r="G18" s="37">
        <v>115</v>
      </c>
      <c r="H18" s="38">
        <v>0</v>
      </c>
      <c r="I18" s="38">
        <v>0</v>
      </c>
      <c r="J18" s="38">
        <v>0.1</v>
      </c>
      <c r="K18" s="38">
        <v>11.5</v>
      </c>
      <c r="L18" s="38">
        <v>12.5</v>
      </c>
      <c r="M18" s="38">
        <v>53</v>
      </c>
      <c r="N18" s="38">
        <v>0</v>
      </c>
      <c r="O18" s="22"/>
      <c r="P18" s="22"/>
    </row>
    <row r="19" spans="1:17" s="8" customFormat="1" ht="20.100000000000001" customHeight="1">
      <c r="A19" s="44"/>
      <c r="B19" s="44" t="s">
        <v>32</v>
      </c>
      <c r="C19" s="114">
        <f>50+C17+C16+C15+C14+C13</f>
        <v>750</v>
      </c>
      <c r="D19" s="46">
        <f t="shared" ref="D19:N19" si="1">SUM(D13:D18)</f>
        <v>36.08</v>
      </c>
      <c r="E19" s="46">
        <f t="shared" si="1"/>
        <v>36.44</v>
      </c>
      <c r="F19" s="46">
        <f t="shared" si="1"/>
        <v>130.72</v>
      </c>
      <c r="G19" s="46">
        <f t="shared" si="1"/>
        <v>927.4</v>
      </c>
      <c r="H19" s="46">
        <f t="shared" si="1"/>
        <v>37.5</v>
      </c>
      <c r="I19" s="46">
        <f t="shared" si="1"/>
        <v>0.46</v>
      </c>
      <c r="J19" s="46">
        <f t="shared" si="1"/>
        <v>32.979999999999997</v>
      </c>
      <c r="K19" s="46">
        <f t="shared" si="1"/>
        <v>84.4</v>
      </c>
      <c r="L19" s="46">
        <f t="shared" si="1"/>
        <v>207.79999999999998</v>
      </c>
      <c r="M19" s="46">
        <f t="shared" si="1"/>
        <v>408.70000000000005</v>
      </c>
      <c r="N19" s="46">
        <f t="shared" si="1"/>
        <v>7.1999999999999993</v>
      </c>
      <c r="O19" s="22"/>
    </row>
    <row r="20" spans="1:17" s="1" customFormat="1" ht="20.100000000000001" customHeight="1">
      <c r="A20" s="70"/>
      <c r="B20" s="69"/>
      <c r="C20" s="64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18"/>
    </row>
    <row r="21" spans="1:17" s="1" customFormat="1" ht="20.100000000000001" customHeight="1">
      <c r="A21" s="40"/>
      <c r="B21" s="44" t="s">
        <v>45</v>
      </c>
      <c r="C21" s="36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18"/>
    </row>
    <row r="22" spans="1:17" ht="20.100000000000001" customHeight="1">
      <c r="A22" s="34"/>
      <c r="B22" s="35" t="s">
        <v>135</v>
      </c>
      <c r="C22" s="36">
        <v>200</v>
      </c>
      <c r="D22" s="37">
        <v>1</v>
      </c>
      <c r="E22" s="38">
        <v>0</v>
      </c>
      <c r="F22" s="38">
        <v>12.7</v>
      </c>
      <c r="G22" s="37">
        <v>86</v>
      </c>
      <c r="H22" s="38">
        <v>0</v>
      </c>
      <c r="I22" s="38">
        <v>0.01</v>
      </c>
      <c r="J22" s="38">
        <v>2</v>
      </c>
      <c r="K22" s="37">
        <v>7</v>
      </c>
      <c r="L22" s="38">
        <v>4</v>
      </c>
      <c r="M22" s="38">
        <v>7</v>
      </c>
      <c r="N22" s="37">
        <v>1.4</v>
      </c>
      <c r="P22" s="12"/>
    </row>
    <row r="23" spans="1:17" ht="20.100000000000001" customHeight="1">
      <c r="A23" s="40"/>
      <c r="B23" s="40"/>
      <c r="C23" s="41"/>
      <c r="D23" s="38"/>
      <c r="E23" s="38"/>
      <c r="F23" s="37"/>
      <c r="G23" s="37"/>
      <c r="H23" s="51"/>
      <c r="I23" s="38"/>
      <c r="J23" s="38"/>
      <c r="K23" s="38"/>
      <c r="L23" s="38"/>
      <c r="M23" s="42"/>
      <c r="N23" s="42"/>
      <c r="P23" s="12"/>
      <c r="Q23" s="12"/>
    </row>
    <row r="24" spans="1:17" ht="20.100000000000001" customHeight="1">
      <c r="A24" s="40"/>
      <c r="B24" s="44" t="s">
        <v>16</v>
      </c>
      <c r="C24" s="114">
        <v>200</v>
      </c>
      <c r="D24" s="45">
        <f t="shared" ref="D24:N24" si="2">SUM(D22:D23)</f>
        <v>1</v>
      </c>
      <c r="E24" s="46">
        <f t="shared" si="2"/>
        <v>0</v>
      </c>
      <c r="F24" s="45">
        <f t="shared" si="2"/>
        <v>12.7</v>
      </c>
      <c r="G24" s="45">
        <f t="shared" si="2"/>
        <v>86</v>
      </c>
      <c r="H24" s="54">
        <f t="shared" si="2"/>
        <v>0</v>
      </c>
      <c r="I24" s="46">
        <f t="shared" si="2"/>
        <v>0.01</v>
      </c>
      <c r="J24" s="46">
        <f t="shared" si="2"/>
        <v>2</v>
      </c>
      <c r="K24" s="45">
        <f t="shared" si="2"/>
        <v>7</v>
      </c>
      <c r="L24" s="46">
        <f t="shared" si="2"/>
        <v>4</v>
      </c>
      <c r="M24" s="54">
        <f t="shared" si="2"/>
        <v>7</v>
      </c>
      <c r="N24" s="54">
        <f t="shared" si="2"/>
        <v>1.4</v>
      </c>
    </row>
    <row r="25" spans="1:17" ht="20.100000000000001" customHeight="1">
      <c r="P25" s="12"/>
      <c r="Q25" s="12"/>
    </row>
  </sheetData>
  <mergeCells count="1">
    <mergeCell ref="G2:G3"/>
  </mergeCells>
  <phoneticPr fontId="1" type="noConversion"/>
  <pageMargins left="0.75" right="0.75" top="1" bottom="1" header="0.5" footer="0.5"/>
  <pageSetup paperSize="9" scale="74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2"/>
  <sheetViews>
    <sheetView topLeftCell="A4" zoomScale="80" zoomScaleNormal="80" workbookViewId="0">
      <selection activeCell="B17" sqref="B17"/>
    </sheetView>
  </sheetViews>
  <sheetFormatPr defaultRowHeight="12.75"/>
  <cols>
    <col min="1" max="1" width="12.7109375" style="12" customWidth="1"/>
    <col min="2" max="2" width="47" style="12" customWidth="1"/>
    <col min="3" max="3" width="11.7109375" style="12" customWidth="1"/>
    <col min="4" max="6" width="8.7109375" style="12" customWidth="1"/>
    <col min="7" max="7" width="18" style="12" customWidth="1"/>
    <col min="8" max="14" width="8.7109375" style="12" customWidth="1"/>
    <col min="15" max="16" width="9.140625" style="12"/>
  </cols>
  <sheetData>
    <row r="1" spans="1:17" s="3" customFormat="1" ht="45" customHeight="1">
      <c r="A1" s="10"/>
      <c r="B1" s="50" t="s">
        <v>164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7" s="2" customFormat="1" ht="17.25" customHeight="1">
      <c r="A2" s="4" t="s">
        <v>15</v>
      </c>
      <c r="B2" s="15" t="s">
        <v>56</v>
      </c>
      <c r="C2" s="4" t="s">
        <v>1</v>
      </c>
      <c r="D2" s="16" t="s">
        <v>53</v>
      </c>
      <c r="E2" s="33"/>
      <c r="F2" s="33"/>
      <c r="G2" s="118" t="s">
        <v>52</v>
      </c>
      <c r="H2" s="17" t="s">
        <v>5</v>
      </c>
      <c r="I2" s="32"/>
      <c r="J2" s="32"/>
      <c r="K2" s="17" t="s">
        <v>13</v>
      </c>
      <c r="L2" s="32"/>
      <c r="M2" s="32"/>
      <c r="N2" s="33"/>
      <c r="O2" s="18"/>
      <c r="P2" s="19"/>
    </row>
    <row r="3" spans="1:17" s="2" customFormat="1" ht="18" customHeight="1">
      <c r="A3" s="5" t="s">
        <v>48</v>
      </c>
      <c r="B3" s="20" t="s">
        <v>0</v>
      </c>
      <c r="C3" s="5" t="s">
        <v>49</v>
      </c>
      <c r="D3" s="33" t="s">
        <v>2</v>
      </c>
      <c r="E3" s="29" t="s">
        <v>3</v>
      </c>
      <c r="F3" s="29" t="s">
        <v>4</v>
      </c>
      <c r="G3" s="119"/>
      <c r="H3" s="29" t="s">
        <v>6</v>
      </c>
      <c r="I3" s="29" t="s">
        <v>8</v>
      </c>
      <c r="J3" s="29" t="s">
        <v>7</v>
      </c>
      <c r="K3" s="29" t="s">
        <v>10</v>
      </c>
      <c r="L3" s="29" t="s">
        <v>11</v>
      </c>
      <c r="M3" s="29" t="s">
        <v>12</v>
      </c>
      <c r="N3" s="29" t="s">
        <v>9</v>
      </c>
      <c r="O3" s="21"/>
      <c r="P3" s="19"/>
    </row>
    <row r="4" spans="1:17" ht="20.100000000000001" customHeight="1">
      <c r="A4" s="11"/>
      <c r="B4" s="9" t="s">
        <v>14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7" ht="20.100000000000001" customHeight="1">
      <c r="A5" s="34" t="s">
        <v>119</v>
      </c>
      <c r="B5" s="74" t="s">
        <v>141</v>
      </c>
      <c r="C5" s="41" t="s">
        <v>51</v>
      </c>
      <c r="D5" s="37">
        <v>6.6</v>
      </c>
      <c r="E5" s="37">
        <v>9.4</v>
      </c>
      <c r="F5" s="37">
        <v>29.8</v>
      </c>
      <c r="G5" s="37">
        <v>267.89999999999998</v>
      </c>
      <c r="H5" s="51">
        <v>31.7</v>
      </c>
      <c r="I5" s="37">
        <v>0.2</v>
      </c>
      <c r="J5" s="37">
        <v>0.5</v>
      </c>
      <c r="K5" s="37">
        <v>95.9</v>
      </c>
      <c r="L5" s="37">
        <v>92.01</v>
      </c>
      <c r="M5" s="37">
        <v>84.6</v>
      </c>
      <c r="N5" s="37">
        <v>2.8</v>
      </c>
      <c r="P5"/>
    </row>
    <row r="6" spans="1:17" ht="20.100000000000001" customHeight="1">
      <c r="A6" s="39" t="s">
        <v>46</v>
      </c>
      <c r="B6" s="40" t="s">
        <v>120</v>
      </c>
      <c r="C6" s="41" t="s">
        <v>77</v>
      </c>
      <c r="D6" s="38">
        <v>9.5</v>
      </c>
      <c r="E6" s="38">
        <v>9.3000000000000007</v>
      </c>
      <c r="F6" s="37">
        <v>23.9</v>
      </c>
      <c r="G6" s="37">
        <v>203.7</v>
      </c>
      <c r="H6" s="42">
        <v>21</v>
      </c>
      <c r="I6" s="38">
        <v>0.2</v>
      </c>
      <c r="J6" s="38">
        <v>0.5</v>
      </c>
      <c r="K6" s="38">
        <v>122.2</v>
      </c>
      <c r="L6" s="38">
        <v>36.200000000000003</v>
      </c>
      <c r="M6" s="42">
        <v>149.4</v>
      </c>
      <c r="N6" s="42">
        <v>1.4</v>
      </c>
    </row>
    <row r="7" spans="1:17" ht="20.100000000000001" customHeight="1">
      <c r="A7" s="39" t="s">
        <v>79</v>
      </c>
      <c r="B7" s="40" t="s">
        <v>78</v>
      </c>
      <c r="C7" s="41" t="s">
        <v>50</v>
      </c>
      <c r="D7" s="38">
        <v>3.2</v>
      </c>
      <c r="E7" s="38">
        <v>0.4</v>
      </c>
      <c r="F7" s="37">
        <v>19.3</v>
      </c>
      <c r="G7" s="37">
        <v>124.7</v>
      </c>
      <c r="H7" s="42">
        <v>0</v>
      </c>
      <c r="I7" s="38">
        <v>0</v>
      </c>
      <c r="J7" s="38">
        <v>0</v>
      </c>
      <c r="K7" s="38">
        <v>9.1999999999999993</v>
      </c>
      <c r="L7" s="38">
        <v>13.2</v>
      </c>
      <c r="M7" s="42">
        <v>34.799999999999997</v>
      </c>
      <c r="N7" s="42">
        <v>0.4</v>
      </c>
    </row>
    <row r="8" spans="1:17" ht="20.100000000000001" customHeight="1">
      <c r="A8" s="40" t="s">
        <v>25</v>
      </c>
      <c r="B8" s="40" t="s">
        <v>23</v>
      </c>
      <c r="C8" s="43" t="s">
        <v>51</v>
      </c>
      <c r="D8" s="38">
        <v>0.1</v>
      </c>
      <c r="E8" s="38">
        <v>0</v>
      </c>
      <c r="F8" s="37">
        <v>9.5</v>
      </c>
      <c r="G8" s="37">
        <v>62</v>
      </c>
      <c r="H8" s="51">
        <v>0</v>
      </c>
      <c r="I8" s="38">
        <v>0</v>
      </c>
      <c r="J8" s="38">
        <v>0.3</v>
      </c>
      <c r="K8" s="38">
        <v>13.6</v>
      </c>
      <c r="L8" s="38">
        <v>11.7</v>
      </c>
      <c r="M8" s="42">
        <v>22.1</v>
      </c>
      <c r="N8" s="42">
        <v>2.1</v>
      </c>
    </row>
    <row r="9" spans="1:17" s="2" customFormat="1" ht="20.100000000000001" customHeight="1">
      <c r="A9" s="40"/>
      <c r="B9" s="44" t="s">
        <v>16</v>
      </c>
      <c r="C9" s="114">
        <f>C8+C7+C6+C5</f>
        <v>500</v>
      </c>
      <c r="D9" s="45">
        <f t="shared" ref="D9:J9" si="0">SUM(D5:D8)</f>
        <v>19.400000000000002</v>
      </c>
      <c r="E9" s="46">
        <f t="shared" si="0"/>
        <v>19.100000000000001</v>
      </c>
      <c r="F9" s="45">
        <f t="shared" si="0"/>
        <v>82.5</v>
      </c>
      <c r="G9" s="46">
        <f t="shared" si="0"/>
        <v>658.3</v>
      </c>
      <c r="H9" s="54">
        <f t="shared" si="0"/>
        <v>52.7</v>
      </c>
      <c r="I9" s="46">
        <f t="shared" si="0"/>
        <v>0.4</v>
      </c>
      <c r="J9" s="46">
        <f t="shared" si="0"/>
        <v>1.3</v>
      </c>
      <c r="K9" s="45">
        <f>SUM(K6:K8)</f>
        <v>145</v>
      </c>
      <c r="L9" s="46">
        <f>SUM(L5:L8)</f>
        <v>153.10999999999999</v>
      </c>
      <c r="M9" s="54">
        <f>SUM(M5:M8)</f>
        <v>290.90000000000003</v>
      </c>
      <c r="N9" s="54">
        <f>SUM(N5:N8)</f>
        <v>6.6999999999999993</v>
      </c>
      <c r="O9" s="19"/>
      <c r="P9" s="19"/>
    </row>
    <row r="10" spans="1:17" s="2" customFormat="1" ht="20.100000000000001" customHeight="1">
      <c r="A10" s="40"/>
      <c r="B10" s="44"/>
      <c r="C10" s="75"/>
      <c r="D10" s="45"/>
      <c r="E10" s="46"/>
      <c r="F10" s="45"/>
      <c r="G10" s="46"/>
      <c r="H10" s="54"/>
      <c r="I10" s="46"/>
      <c r="J10" s="46"/>
      <c r="K10" s="45"/>
      <c r="L10" s="46"/>
      <c r="M10" s="54"/>
      <c r="N10" s="54"/>
      <c r="O10" s="19"/>
      <c r="P10" s="19"/>
    </row>
    <row r="11" spans="1:17" s="1" customFormat="1" ht="20.100000000000001" customHeight="1">
      <c r="A11" s="44"/>
      <c r="B11" s="44" t="s">
        <v>31</v>
      </c>
      <c r="C11" s="47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18"/>
      <c r="P11" s="18"/>
    </row>
    <row r="12" spans="1:17" s="1" customFormat="1" ht="20.100000000000001" customHeight="1">
      <c r="A12" s="40" t="s">
        <v>44</v>
      </c>
      <c r="B12" s="40" t="s">
        <v>73</v>
      </c>
      <c r="C12" s="41" t="s">
        <v>77</v>
      </c>
      <c r="D12" s="59">
        <v>0.28000000000000003</v>
      </c>
      <c r="E12" s="59">
        <v>0.04</v>
      </c>
      <c r="F12" s="59">
        <v>0.72</v>
      </c>
      <c r="G12" s="58">
        <v>4.8</v>
      </c>
      <c r="H12" s="59">
        <v>0</v>
      </c>
      <c r="I12" s="59">
        <v>0.02</v>
      </c>
      <c r="J12" s="59">
        <v>0.18</v>
      </c>
      <c r="K12" s="59">
        <v>6.8</v>
      </c>
      <c r="L12" s="59">
        <v>5.6</v>
      </c>
      <c r="M12" s="59">
        <v>12</v>
      </c>
      <c r="N12" s="59">
        <v>0.2</v>
      </c>
      <c r="O12" s="18"/>
    </row>
    <row r="13" spans="1:17" s="8" customFormat="1" ht="20.25" customHeight="1">
      <c r="A13" s="40" t="s">
        <v>122</v>
      </c>
      <c r="B13" s="35" t="s">
        <v>121</v>
      </c>
      <c r="C13" s="41" t="s">
        <v>51</v>
      </c>
      <c r="D13" s="37">
        <v>3.9</v>
      </c>
      <c r="E13" s="38">
        <v>4</v>
      </c>
      <c r="F13" s="38">
        <v>7.4</v>
      </c>
      <c r="G13" s="37">
        <v>108.2</v>
      </c>
      <c r="H13" s="38">
        <v>88</v>
      </c>
      <c r="I13" s="38">
        <v>0.1</v>
      </c>
      <c r="J13" s="38">
        <v>0.1</v>
      </c>
      <c r="K13" s="38">
        <v>203</v>
      </c>
      <c r="L13" s="38">
        <v>16.3</v>
      </c>
      <c r="M13" s="38">
        <v>156.4</v>
      </c>
      <c r="N13" s="38">
        <v>1.1000000000000001</v>
      </c>
      <c r="O13" s="22"/>
      <c r="P13" s="22"/>
      <c r="Q13" s="22"/>
    </row>
    <row r="14" spans="1:17" ht="19.5" customHeight="1">
      <c r="A14" s="40" t="s">
        <v>124</v>
      </c>
      <c r="B14" s="59" t="s">
        <v>123</v>
      </c>
      <c r="C14" s="41" t="s">
        <v>108</v>
      </c>
      <c r="D14" s="37">
        <v>15.1</v>
      </c>
      <c r="E14" s="37">
        <v>33.799999999999997</v>
      </c>
      <c r="F14" s="37">
        <v>30</v>
      </c>
      <c r="G14" s="37">
        <v>406.4</v>
      </c>
      <c r="H14" s="37">
        <v>17.5</v>
      </c>
      <c r="I14" s="37">
        <v>0.1</v>
      </c>
      <c r="J14" s="37">
        <v>2.4</v>
      </c>
      <c r="K14" s="37">
        <v>14.9</v>
      </c>
      <c r="L14" s="37">
        <v>47.6</v>
      </c>
      <c r="M14" s="37">
        <v>209.5</v>
      </c>
      <c r="N14" s="37">
        <v>2.2000000000000002</v>
      </c>
      <c r="O14"/>
      <c r="P14"/>
    </row>
    <row r="15" spans="1:17" ht="20.100000000000001" customHeight="1">
      <c r="A15" s="40" t="s">
        <v>25</v>
      </c>
      <c r="B15" s="40" t="s">
        <v>23</v>
      </c>
      <c r="C15" s="43" t="s">
        <v>51</v>
      </c>
      <c r="D15" s="38">
        <v>0.1</v>
      </c>
      <c r="E15" s="38">
        <v>0</v>
      </c>
      <c r="F15" s="37">
        <v>9.5</v>
      </c>
      <c r="G15" s="37">
        <v>62</v>
      </c>
      <c r="H15" s="51">
        <v>0</v>
      </c>
      <c r="I15" s="38">
        <v>0</v>
      </c>
      <c r="J15" s="38">
        <v>0.3</v>
      </c>
      <c r="K15" s="38">
        <v>13.6</v>
      </c>
      <c r="L15" s="38">
        <v>11.7</v>
      </c>
      <c r="M15" s="42">
        <v>22.1</v>
      </c>
      <c r="N15" s="42">
        <v>2.1</v>
      </c>
    </row>
    <row r="16" spans="1:17" s="8" customFormat="1" ht="20.100000000000001" customHeight="1">
      <c r="A16" s="40" t="s">
        <v>79</v>
      </c>
      <c r="B16" s="40" t="s">
        <v>85</v>
      </c>
      <c r="C16" s="41" t="s">
        <v>82</v>
      </c>
      <c r="D16" s="59">
        <v>3.36</v>
      </c>
      <c r="E16" s="59">
        <v>0.66</v>
      </c>
      <c r="F16" s="59">
        <v>33.9</v>
      </c>
      <c r="G16" s="58">
        <v>138</v>
      </c>
      <c r="H16" s="59">
        <v>0</v>
      </c>
      <c r="I16" s="59">
        <v>0.7</v>
      </c>
      <c r="J16" s="59">
        <v>0</v>
      </c>
      <c r="K16" s="59">
        <v>13.8</v>
      </c>
      <c r="L16" s="59">
        <v>15</v>
      </c>
      <c r="M16" s="59">
        <v>63.6</v>
      </c>
      <c r="N16" s="59">
        <v>1.9</v>
      </c>
      <c r="O16" s="22"/>
      <c r="P16" s="22"/>
    </row>
    <row r="17" spans="1:17" s="1" customFormat="1" ht="20.100000000000001" customHeight="1">
      <c r="A17" s="44"/>
      <c r="B17" s="44" t="s">
        <v>32</v>
      </c>
      <c r="C17" s="114">
        <f>C15+C14+C13+C12+60</f>
        <v>700</v>
      </c>
      <c r="D17" s="46">
        <f t="shared" ref="D17:N17" si="1">SUM(D12:D16)</f>
        <v>22.740000000000002</v>
      </c>
      <c r="E17" s="46">
        <f t="shared" si="1"/>
        <v>38.499999999999993</v>
      </c>
      <c r="F17" s="46">
        <f t="shared" si="1"/>
        <v>81.52000000000001</v>
      </c>
      <c r="G17" s="45">
        <f t="shared" si="1"/>
        <v>719.4</v>
      </c>
      <c r="H17" s="46">
        <f t="shared" si="1"/>
        <v>105.5</v>
      </c>
      <c r="I17" s="46">
        <f t="shared" si="1"/>
        <v>0.91999999999999993</v>
      </c>
      <c r="J17" s="46">
        <f t="shared" si="1"/>
        <v>2.9799999999999995</v>
      </c>
      <c r="K17" s="46">
        <f t="shared" si="1"/>
        <v>252.10000000000002</v>
      </c>
      <c r="L17" s="46">
        <f t="shared" si="1"/>
        <v>96.2</v>
      </c>
      <c r="M17" s="46">
        <f t="shared" si="1"/>
        <v>463.6</v>
      </c>
      <c r="N17" s="46">
        <f t="shared" si="1"/>
        <v>7.5</v>
      </c>
      <c r="O17" s="18"/>
      <c r="P17" s="18"/>
    </row>
    <row r="18" spans="1:17" s="1" customFormat="1" ht="20.100000000000001" customHeight="1">
      <c r="A18" s="48"/>
      <c r="B18" s="44"/>
      <c r="C18" s="47"/>
      <c r="D18" s="46"/>
      <c r="E18" s="46"/>
      <c r="F18" s="46"/>
      <c r="G18" s="45"/>
      <c r="H18" s="46"/>
      <c r="I18" s="46"/>
      <c r="J18" s="46"/>
      <c r="K18" s="46"/>
      <c r="L18" s="46"/>
      <c r="M18" s="46"/>
      <c r="N18" s="46"/>
      <c r="O18" s="18"/>
      <c r="P18" s="18"/>
    </row>
    <row r="19" spans="1:17" ht="20.100000000000001" customHeight="1">
      <c r="A19" s="56"/>
      <c r="B19" s="44" t="s">
        <v>45</v>
      </c>
      <c r="C19" s="36"/>
      <c r="D19" s="38"/>
      <c r="E19" s="38"/>
      <c r="F19" s="38"/>
      <c r="G19" s="37"/>
      <c r="H19" s="38"/>
      <c r="I19" s="38"/>
      <c r="J19" s="38"/>
      <c r="K19" s="38"/>
      <c r="L19" s="38"/>
      <c r="M19" s="38"/>
      <c r="N19" s="38"/>
    </row>
    <row r="20" spans="1:17" ht="20.100000000000001" customHeight="1">
      <c r="A20" s="34"/>
      <c r="B20" s="35" t="s">
        <v>135</v>
      </c>
      <c r="C20" s="36">
        <v>200</v>
      </c>
      <c r="D20" s="37">
        <v>1</v>
      </c>
      <c r="E20" s="38">
        <v>0</v>
      </c>
      <c r="F20" s="38">
        <v>12.7</v>
      </c>
      <c r="G20" s="37">
        <v>86</v>
      </c>
      <c r="H20" s="38">
        <v>0</v>
      </c>
      <c r="I20" s="38">
        <v>0.01</v>
      </c>
      <c r="J20" s="38">
        <v>2</v>
      </c>
      <c r="K20" s="37">
        <v>7</v>
      </c>
      <c r="L20" s="38">
        <v>4</v>
      </c>
      <c r="M20" s="38">
        <v>7</v>
      </c>
      <c r="N20" s="37">
        <v>1.4</v>
      </c>
    </row>
    <row r="21" spans="1:17" ht="20.100000000000001" customHeight="1">
      <c r="A21" s="40"/>
      <c r="B21" s="40"/>
      <c r="C21" s="41"/>
      <c r="D21" s="38"/>
      <c r="E21" s="38"/>
      <c r="F21" s="37"/>
      <c r="G21" s="37"/>
      <c r="H21" s="51"/>
      <c r="I21" s="38"/>
      <c r="J21" s="38"/>
      <c r="K21" s="38"/>
      <c r="L21" s="38"/>
      <c r="M21" s="42"/>
      <c r="N21" s="42"/>
      <c r="Q21" s="12"/>
    </row>
    <row r="22" spans="1:17" s="2" customFormat="1" ht="20.100000000000001" customHeight="1">
      <c r="A22" s="44"/>
      <c r="B22" s="44" t="s">
        <v>32</v>
      </c>
      <c r="C22" s="115">
        <v>200</v>
      </c>
      <c r="D22" s="45">
        <f t="shared" ref="D22:N22" si="2">SUM(D20:D21)</f>
        <v>1</v>
      </c>
      <c r="E22" s="46">
        <f t="shared" si="2"/>
        <v>0</v>
      </c>
      <c r="F22" s="45">
        <f t="shared" si="2"/>
        <v>12.7</v>
      </c>
      <c r="G22" s="45">
        <f t="shared" si="2"/>
        <v>86</v>
      </c>
      <c r="H22" s="54">
        <f t="shared" si="2"/>
        <v>0</v>
      </c>
      <c r="I22" s="46">
        <f t="shared" si="2"/>
        <v>0.01</v>
      </c>
      <c r="J22" s="46">
        <f t="shared" si="2"/>
        <v>2</v>
      </c>
      <c r="K22" s="45">
        <f t="shared" si="2"/>
        <v>7</v>
      </c>
      <c r="L22" s="46">
        <f t="shared" si="2"/>
        <v>4</v>
      </c>
      <c r="M22" s="54">
        <f t="shared" si="2"/>
        <v>7</v>
      </c>
      <c r="N22" s="54">
        <f t="shared" si="2"/>
        <v>1.4</v>
      </c>
      <c r="O22" s="19"/>
      <c r="P22" s="19"/>
    </row>
  </sheetData>
  <mergeCells count="1">
    <mergeCell ref="G2:G3"/>
  </mergeCells>
  <phoneticPr fontId="1" type="noConversion"/>
  <pageMargins left="0.75" right="0.75" top="1" bottom="1" header="0.5" footer="0.5"/>
  <pageSetup paperSize="9" scale="7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4"/>
  <sheetViews>
    <sheetView topLeftCell="A4" zoomScale="80" zoomScaleNormal="80" workbookViewId="0">
      <selection activeCell="I27" sqref="I27"/>
    </sheetView>
  </sheetViews>
  <sheetFormatPr defaultRowHeight="12.75"/>
  <cols>
    <col min="1" max="1" width="12.7109375" style="12" customWidth="1"/>
    <col min="2" max="2" width="41.140625" style="12" customWidth="1"/>
    <col min="3" max="3" width="11.7109375" style="12" customWidth="1"/>
    <col min="4" max="6" width="8.7109375" style="12" customWidth="1"/>
    <col min="7" max="7" width="18.140625" style="12" customWidth="1"/>
    <col min="8" max="14" width="8.7109375" style="12" customWidth="1"/>
    <col min="15" max="15" width="9.140625" style="12"/>
  </cols>
  <sheetData>
    <row r="1" spans="1:18" s="3" customFormat="1" ht="45" customHeight="1">
      <c r="A1" s="10"/>
      <c r="B1" s="50" t="s">
        <v>165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8" s="2" customFormat="1" ht="17.25" customHeight="1">
      <c r="A2" s="4" t="s">
        <v>15</v>
      </c>
      <c r="B2" s="15" t="s">
        <v>56</v>
      </c>
      <c r="C2" s="4" t="s">
        <v>1</v>
      </c>
      <c r="D2" s="16" t="s">
        <v>53</v>
      </c>
      <c r="E2" s="33"/>
      <c r="F2" s="33"/>
      <c r="G2" s="118" t="s">
        <v>52</v>
      </c>
      <c r="H2" s="17" t="s">
        <v>5</v>
      </c>
      <c r="I2" s="32"/>
      <c r="J2" s="32"/>
      <c r="K2" s="17" t="s">
        <v>13</v>
      </c>
      <c r="L2" s="32"/>
      <c r="M2" s="32"/>
      <c r="N2" s="33"/>
      <c r="O2" s="18"/>
      <c r="P2" s="19"/>
    </row>
    <row r="3" spans="1:18" s="2" customFormat="1" ht="18" customHeight="1">
      <c r="A3" s="5" t="s">
        <v>48</v>
      </c>
      <c r="B3" s="20" t="s">
        <v>0</v>
      </c>
      <c r="C3" s="5" t="s">
        <v>49</v>
      </c>
      <c r="D3" s="33" t="s">
        <v>2</v>
      </c>
      <c r="E3" s="29" t="s">
        <v>3</v>
      </c>
      <c r="F3" s="29" t="s">
        <v>4</v>
      </c>
      <c r="G3" s="119"/>
      <c r="H3" s="29" t="s">
        <v>6</v>
      </c>
      <c r="I3" s="29" t="s">
        <v>8</v>
      </c>
      <c r="J3" s="29" t="s">
        <v>7</v>
      </c>
      <c r="K3" s="29" t="s">
        <v>10</v>
      </c>
      <c r="L3" s="29" t="s">
        <v>11</v>
      </c>
      <c r="M3" s="29" t="s">
        <v>12</v>
      </c>
      <c r="N3" s="29" t="s">
        <v>9</v>
      </c>
      <c r="O3" s="21"/>
      <c r="P3" s="19"/>
    </row>
    <row r="4" spans="1:18" ht="20.100000000000001" customHeight="1">
      <c r="A4" s="40"/>
      <c r="B4" s="44" t="s">
        <v>14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</row>
    <row r="5" spans="1:18" s="8" customFormat="1" ht="20.100000000000001" customHeight="1">
      <c r="A5" s="113" t="s">
        <v>116</v>
      </c>
      <c r="B5" s="113" t="s">
        <v>115</v>
      </c>
      <c r="C5" s="112">
        <v>160</v>
      </c>
      <c r="D5" s="37">
        <v>3.9</v>
      </c>
      <c r="E5" s="37">
        <v>2.7</v>
      </c>
      <c r="F5" s="37">
        <v>31.2</v>
      </c>
      <c r="G5" s="42">
        <v>278.3</v>
      </c>
      <c r="H5" s="37">
        <v>0</v>
      </c>
      <c r="I5" s="37">
        <v>0</v>
      </c>
      <c r="J5" s="42">
        <v>0.3</v>
      </c>
      <c r="K5" s="37">
        <v>11.3</v>
      </c>
      <c r="L5" s="42">
        <v>6.5</v>
      </c>
      <c r="M5" s="42">
        <v>38.799999999999997</v>
      </c>
      <c r="N5" s="42">
        <v>0.6</v>
      </c>
      <c r="O5" s="22"/>
      <c r="P5" s="22"/>
      <c r="Q5" s="22"/>
      <c r="R5" s="22"/>
    </row>
    <row r="6" spans="1:18" ht="20.100000000000001" customHeight="1">
      <c r="A6" s="40" t="s">
        <v>93</v>
      </c>
      <c r="B6" s="40" t="s">
        <v>90</v>
      </c>
      <c r="C6" s="43" t="s">
        <v>84</v>
      </c>
      <c r="D6" s="42">
        <v>2.6</v>
      </c>
      <c r="E6" s="51">
        <v>2.5</v>
      </c>
      <c r="F6" s="42">
        <v>11.7</v>
      </c>
      <c r="G6" s="37">
        <v>50.5</v>
      </c>
      <c r="H6" s="51">
        <v>0</v>
      </c>
      <c r="I6" s="59">
        <v>0</v>
      </c>
      <c r="J6" s="59">
        <v>0.5</v>
      </c>
      <c r="K6" s="42">
        <v>120</v>
      </c>
      <c r="L6" s="42">
        <v>12.3</v>
      </c>
      <c r="M6" s="42">
        <v>23.22</v>
      </c>
      <c r="N6" s="37">
        <v>0.5</v>
      </c>
      <c r="O6"/>
    </row>
    <row r="7" spans="1:18" ht="20.100000000000001" customHeight="1">
      <c r="A7" s="40" t="s">
        <v>173</v>
      </c>
      <c r="B7" s="40" t="s">
        <v>174</v>
      </c>
      <c r="C7" s="43" t="s">
        <v>175</v>
      </c>
      <c r="D7" s="60">
        <v>3.5</v>
      </c>
      <c r="E7" s="66">
        <v>4.4000000000000004</v>
      </c>
      <c r="F7" s="60">
        <v>0</v>
      </c>
      <c r="G7" s="58">
        <v>54</v>
      </c>
      <c r="H7" s="66">
        <v>0</v>
      </c>
      <c r="I7" s="59">
        <v>0</v>
      </c>
      <c r="J7" s="59">
        <v>0.2</v>
      </c>
      <c r="K7" s="60">
        <v>150</v>
      </c>
      <c r="L7" s="60">
        <v>7.5</v>
      </c>
      <c r="M7" s="60">
        <v>81</v>
      </c>
      <c r="N7" s="58">
        <v>0.2</v>
      </c>
    </row>
    <row r="8" spans="1:18" ht="20.100000000000001" customHeight="1">
      <c r="A8" s="39" t="s">
        <v>79</v>
      </c>
      <c r="B8" s="40" t="s">
        <v>78</v>
      </c>
      <c r="C8" s="41" t="s">
        <v>50</v>
      </c>
      <c r="D8" s="38">
        <v>3.2</v>
      </c>
      <c r="E8" s="38">
        <v>0.4</v>
      </c>
      <c r="F8" s="37">
        <v>19.3</v>
      </c>
      <c r="G8" s="37">
        <v>124.7</v>
      </c>
      <c r="H8" s="42">
        <v>0</v>
      </c>
      <c r="I8" s="38">
        <v>0</v>
      </c>
      <c r="J8" s="38">
        <v>0</v>
      </c>
      <c r="K8" s="38">
        <v>9.1999999999999993</v>
      </c>
      <c r="L8" s="38">
        <v>13.2</v>
      </c>
      <c r="M8" s="42">
        <v>34.799999999999997</v>
      </c>
      <c r="N8" s="42">
        <v>0.4</v>
      </c>
      <c r="P8" s="12"/>
    </row>
    <row r="9" spans="1:18" ht="20.100000000000001" customHeight="1">
      <c r="A9" s="40" t="s">
        <v>25</v>
      </c>
      <c r="B9" s="40" t="s">
        <v>23</v>
      </c>
      <c r="C9" s="43" t="s">
        <v>51</v>
      </c>
      <c r="D9" s="38">
        <v>0.1</v>
      </c>
      <c r="E9" s="38">
        <v>0</v>
      </c>
      <c r="F9" s="37">
        <v>9.5</v>
      </c>
      <c r="G9" s="37">
        <v>62</v>
      </c>
      <c r="H9" s="51">
        <v>0</v>
      </c>
      <c r="I9" s="38">
        <v>0</v>
      </c>
      <c r="J9" s="38">
        <v>0.3</v>
      </c>
      <c r="K9" s="38">
        <v>13.6</v>
      </c>
      <c r="L9" s="38">
        <v>11.7</v>
      </c>
      <c r="M9" s="42">
        <v>22.1</v>
      </c>
      <c r="N9" s="42">
        <v>2.1</v>
      </c>
      <c r="P9" s="12"/>
    </row>
    <row r="10" spans="1:18" ht="20.100000000000001" customHeight="1">
      <c r="A10" s="40"/>
      <c r="B10" s="44" t="s">
        <v>16</v>
      </c>
      <c r="C10" s="114">
        <f>C9+C8+C7+C6+C5</f>
        <v>515</v>
      </c>
      <c r="D10" s="45">
        <f t="shared" ref="D10:M10" si="0">D9+D8+D7+D6+D5</f>
        <v>13.3</v>
      </c>
      <c r="E10" s="45">
        <f t="shared" si="0"/>
        <v>10</v>
      </c>
      <c r="F10" s="45">
        <f t="shared" si="0"/>
        <v>71.7</v>
      </c>
      <c r="G10" s="45">
        <f t="shared" si="0"/>
        <v>569.5</v>
      </c>
      <c r="H10" s="45">
        <f t="shared" si="0"/>
        <v>0</v>
      </c>
      <c r="I10" s="45">
        <f t="shared" si="0"/>
        <v>0</v>
      </c>
      <c r="J10" s="45">
        <f t="shared" si="0"/>
        <v>1.3</v>
      </c>
      <c r="K10" s="45">
        <f t="shared" si="0"/>
        <v>304.10000000000002</v>
      </c>
      <c r="L10" s="45">
        <f t="shared" si="0"/>
        <v>51.2</v>
      </c>
      <c r="M10" s="45">
        <f t="shared" si="0"/>
        <v>199.92000000000002</v>
      </c>
      <c r="N10" s="45">
        <f t="shared" ref="N10" si="1">SUM(N5:N9)</f>
        <v>3.8000000000000003</v>
      </c>
    </row>
    <row r="11" spans="1:18" ht="20.100000000000001" customHeight="1">
      <c r="A11" s="40"/>
      <c r="B11" s="44"/>
      <c r="C11" s="52"/>
      <c r="D11" s="45"/>
      <c r="E11" s="46"/>
      <c r="F11" s="45"/>
      <c r="G11" s="46"/>
      <c r="H11" s="54"/>
      <c r="I11" s="46"/>
      <c r="J11" s="46"/>
      <c r="K11" s="45"/>
      <c r="L11" s="46"/>
      <c r="M11" s="54"/>
      <c r="N11" s="54"/>
    </row>
    <row r="12" spans="1:18" s="1" customFormat="1" ht="20.100000000000001" customHeight="1">
      <c r="A12" s="44"/>
      <c r="B12" s="44" t="s">
        <v>31</v>
      </c>
      <c r="C12" s="47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18"/>
    </row>
    <row r="13" spans="1:18" s="1" customFormat="1" ht="20.100000000000001" customHeight="1">
      <c r="A13" s="40" t="s">
        <v>44</v>
      </c>
      <c r="B13" s="40" t="s">
        <v>73</v>
      </c>
      <c r="C13" s="41" t="s">
        <v>77</v>
      </c>
      <c r="D13" s="59">
        <v>0.28000000000000003</v>
      </c>
      <c r="E13" s="59">
        <v>0.04</v>
      </c>
      <c r="F13" s="59">
        <v>0.72</v>
      </c>
      <c r="G13" s="58">
        <v>4.8</v>
      </c>
      <c r="H13" s="59">
        <v>0</v>
      </c>
      <c r="I13" s="59">
        <v>0.02</v>
      </c>
      <c r="J13" s="59">
        <v>0.18</v>
      </c>
      <c r="K13" s="59">
        <v>6.8</v>
      </c>
      <c r="L13" s="59">
        <v>5.6</v>
      </c>
      <c r="M13" s="59">
        <v>12</v>
      </c>
      <c r="N13" s="59">
        <v>0.2</v>
      </c>
      <c r="O13" s="18"/>
    </row>
    <row r="14" spans="1:18" s="8" customFormat="1" ht="20.100000000000001" customHeight="1">
      <c r="A14" s="40" t="s">
        <v>117</v>
      </c>
      <c r="B14" s="40" t="s">
        <v>118</v>
      </c>
      <c r="C14" s="41" t="s">
        <v>51</v>
      </c>
      <c r="D14" s="38">
        <v>3.3</v>
      </c>
      <c r="E14" s="38">
        <v>4</v>
      </c>
      <c r="F14" s="38">
        <v>11.4</v>
      </c>
      <c r="G14" s="37">
        <v>131.80000000000001</v>
      </c>
      <c r="H14" s="38">
        <v>0</v>
      </c>
      <c r="I14" s="38">
        <v>0</v>
      </c>
      <c r="J14" s="38">
        <v>2.4</v>
      </c>
      <c r="K14" s="38">
        <v>7</v>
      </c>
      <c r="L14" s="38">
        <v>8</v>
      </c>
      <c r="M14" s="38">
        <v>42.4</v>
      </c>
      <c r="N14" s="38">
        <v>0.6</v>
      </c>
      <c r="O14" s="22"/>
      <c r="P14" s="22"/>
    </row>
    <row r="15" spans="1:18" s="8" customFormat="1" ht="20.100000000000001" customHeight="1">
      <c r="A15" s="40" t="s">
        <v>30</v>
      </c>
      <c r="B15" s="40" t="s">
        <v>147</v>
      </c>
      <c r="C15" s="41" t="s">
        <v>61</v>
      </c>
      <c r="D15" s="59">
        <v>13.7</v>
      </c>
      <c r="E15" s="59">
        <v>12.2</v>
      </c>
      <c r="F15" s="59">
        <v>12.2</v>
      </c>
      <c r="G15" s="58">
        <v>213.5</v>
      </c>
      <c r="H15" s="59">
        <v>0.1</v>
      </c>
      <c r="I15" s="59">
        <v>0.1</v>
      </c>
      <c r="J15" s="59">
        <v>6.3</v>
      </c>
      <c r="K15" s="59">
        <v>39.6</v>
      </c>
      <c r="L15" s="59">
        <v>23.4</v>
      </c>
      <c r="M15" s="59">
        <v>86.4</v>
      </c>
      <c r="N15" s="59">
        <v>2</v>
      </c>
      <c r="O15" s="22"/>
    </row>
    <row r="16" spans="1:18" s="8" customFormat="1" ht="20.100000000000001" customHeight="1">
      <c r="A16" s="40" t="s">
        <v>178</v>
      </c>
      <c r="B16" s="40" t="s">
        <v>179</v>
      </c>
      <c r="C16" s="41" t="s">
        <v>54</v>
      </c>
      <c r="D16" s="38">
        <v>3.9</v>
      </c>
      <c r="E16" s="38">
        <v>6</v>
      </c>
      <c r="F16" s="38">
        <v>33</v>
      </c>
      <c r="G16" s="37">
        <v>214.2</v>
      </c>
      <c r="H16" s="38">
        <v>0</v>
      </c>
      <c r="I16" s="38">
        <v>0.1</v>
      </c>
      <c r="J16" s="38">
        <v>32.4</v>
      </c>
      <c r="K16" s="38">
        <v>113.7</v>
      </c>
      <c r="L16" s="38">
        <v>42.9</v>
      </c>
      <c r="M16" s="38">
        <v>89.3</v>
      </c>
      <c r="N16" s="38">
        <v>3.5</v>
      </c>
      <c r="O16" s="22"/>
    </row>
    <row r="17" spans="1:17" ht="20.100000000000001" customHeight="1">
      <c r="A17" s="40" t="s">
        <v>25</v>
      </c>
      <c r="B17" s="40" t="s">
        <v>23</v>
      </c>
      <c r="C17" s="43" t="s">
        <v>51</v>
      </c>
      <c r="D17" s="38">
        <v>0.1</v>
      </c>
      <c r="E17" s="38">
        <v>0</v>
      </c>
      <c r="F17" s="37">
        <v>9.5</v>
      </c>
      <c r="G17" s="37">
        <v>62</v>
      </c>
      <c r="H17" s="51">
        <v>0</v>
      </c>
      <c r="I17" s="38">
        <v>0</v>
      </c>
      <c r="J17" s="38">
        <v>0.3</v>
      </c>
      <c r="K17" s="38">
        <v>13.6</v>
      </c>
      <c r="L17" s="38">
        <v>11.7</v>
      </c>
      <c r="M17" s="42">
        <v>22.1</v>
      </c>
      <c r="N17" s="42">
        <v>2.1</v>
      </c>
      <c r="P17" s="12"/>
    </row>
    <row r="18" spans="1:17" s="8" customFormat="1" ht="20.100000000000001" customHeight="1">
      <c r="A18" s="40" t="s">
        <v>79</v>
      </c>
      <c r="B18" s="40" t="s">
        <v>85</v>
      </c>
      <c r="C18" s="41" t="s">
        <v>82</v>
      </c>
      <c r="D18" s="59">
        <v>3.36</v>
      </c>
      <c r="E18" s="59">
        <v>0.66</v>
      </c>
      <c r="F18" s="59">
        <v>33.9</v>
      </c>
      <c r="G18" s="58">
        <v>138</v>
      </c>
      <c r="H18" s="59">
        <v>0</v>
      </c>
      <c r="I18" s="59">
        <v>0.7</v>
      </c>
      <c r="J18" s="59">
        <v>0</v>
      </c>
      <c r="K18" s="59">
        <v>13.8</v>
      </c>
      <c r="L18" s="59">
        <v>15</v>
      </c>
      <c r="M18" s="59">
        <v>63.6</v>
      </c>
      <c r="N18" s="59">
        <v>1.9</v>
      </c>
      <c r="O18" s="22"/>
      <c r="P18" s="22"/>
    </row>
    <row r="19" spans="1:17" s="1" customFormat="1" ht="20.100000000000001" customHeight="1">
      <c r="A19" s="44"/>
      <c r="B19" s="44" t="s">
        <v>32</v>
      </c>
      <c r="C19" s="114">
        <f>60+C17+C15+C14+C13</f>
        <v>610</v>
      </c>
      <c r="D19" s="46">
        <f t="shared" ref="D19:N19" si="2">SUM(D13:D18)</f>
        <v>24.64</v>
      </c>
      <c r="E19" s="46">
        <f t="shared" si="2"/>
        <v>22.9</v>
      </c>
      <c r="F19" s="46">
        <f t="shared" si="2"/>
        <v>100.72</v>
      </c>
      <c r="G19" s="45">
        <f t="shared" si="2"/>
        <v>764.3</v>
      </c>
      <c r="H19" s="46">
        <f t="shared" si="2"/>
        <v>0.1</v>
      </c>
      <c r="I19" s="46">
        <f t="shared" si="2"/>
        <v>0.91999999999999993</v>
      </c>
      <c r="J19" s="46">
        <f t="shared" si="2"/>
        <v>41.58</v>
      </c>
      <c r="K19" s="46">
        <f t="shared" si="2"/>
        <v>194.50000000000003</v>
      </c>
      <c r="L19" s="46">
        <f t="shared" si="2"/>
        <v>106.60000000000001</v>
      </c>
      <c r="M19" s="46">
        <f t="shared" si="2"/>
        <v>315.8</v>
      </c>
      <c r="N19" s="46">
        <f t="shared" si="2"/>
        <v>10.3</v>
      </c>
      <c r="O19" s="18"/>
    </row>
    <row r="20" spans="1:17" s="1" customFormat="1" ht="20.100000000000001" customHeight="1">
      <c r="A20" s="44"/>
      <c r="B20" s="44"/>
      <c r="C20" s="47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18"/>
    </row>
    <row r="21" spans="1:17" ht="20.100000000000001" customHeight="1">
      <c r="A21" s="40"/>
      <c r="B21" s="44" t="s">
        <v>45</v>
      </c>
      <c r="C21" s="36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</row>
    <row r="22" spans="1:17" s="8" customFormat="1" ht="19.5" customHeight="1">
      <c r="A22" s="40" t="s">
        <v>110</v>
      </c>
      <c r="B22" s="40" t="s">
        <v>35</v>
      </c>
      <c r="C22" s="41" t="s">
        <v>51</v>
      </c>
      <c r="D22" s="38">
        <v>0.68</v>
      </c>
      <c r="E22" s="38">
        <v>0.14000000000000001</v>
      </c>
      <c r="F22" s="38">
        <v>15.38</v>
      </c>
      <c r="G22" s="37">
        <v>107.3</v>
      </c>
      <c r="H22" s="38">
        <v>0</v>
      </c>
      <c r="I22" s="38">
        <v>0</v>
      </c>
      <c r="J22" s="38">
        <v>50</v>
      </c>
      <c r="K22" s="38">
        <v>21.3</v>
      </c>
      <c r="L22" s="38">
        <v>3.4</v>
      </c>
      <c r="M22" s="38">
        <v>3.44</v>
      </c>
      <c r="N22" s="38">
        <v>0.7</v>
      </c>
      <c r="O22" s="22"/>
      <c r="P22" s="22"/>
      <c r="Q22" s="22"/>
    </row>
    <row r="23" spans="1:17" ht="20.100000000000001" customHeight="1">
      <c r="A23" s="40"/>
      <c r="B23" s="40" t="s">
        <v>43</v>
      </c>
      <c r="C23" s="41" t="s">
        <v>57</v>
      </c>
      <c r="D23" s="38">
        <v>4.07</v>
      </c>
      <c r="E23" s="38">
        <v>4.5199999999999996</v>
      </c>
      <c r="F23" s="37">
        <v>27.88</v>
      </c>
      <c r="G23" s="37">
        <v>165</v>
      </c>
      <c r="H23" s="51">
        <v>26</v>
      </c>
      <c r="I23" s="38">
        <v>0.04</v>
      </c>
      <c r="J23" s="38">
        <v>0</v>
      </c>
      <c r="K23" s="38">
        <v>16.399999999999999</v>
      </c>
      <c r="L23" s="38">
        <v>6</v>
      </c>
      <c r="M23" s="42">
        <v>34.799999999999997</v>
      </c>
      <c r="N23" s="42">
        <v>0.4</v>
      </c>
      <c r="P23" s="12"/>
      <c r="Q23" s="12"/>
    </row>
    <row r="24" spans="1:17" ht="20.100000000000001" customHeight="1">
      <c r="A24" s="40"/>
      <c r="B24" s="44" t="s">
        <v>16</v>
      </c>
      <c r="C24" s="114">
        <f>C22+60</f>
        <v>260</v>
      </c>
      <c r="D24" s="45">
        <f>SUM(D22:D23)</f>
        <v>4.75</v>
      </c>
      <c r="E24" s="46">
        <f>SUM(E22:E23)</f>
        <v>4.6599999999999993</v>
      </c>
      <c r="F24" s="45">
        <f>SUM(F22:F23)</f>
        <v>43.26</v>
      </c>
      <c r="G24" s="45">
        <f>SUM(G22:G23)</f>
        <v>272.3</v>
      </c>
      <c r="H24" s="54">
        <f>SUM(H22:H23)</f>
        <v>26</v>
      </c>
      <c r="I24" s="46">
        <f>SUM(I21:I23)</f>
        <v>0.04</v>
      </c>
      <c r="J24" s="46">
        <f t="shared" ref="J24:N24" si="3">SUM(J22:J23)</f>
        <v>50</v>
      </c>
      <c r="K24" s="45">
        <f t="shared" si="3"/>
        <v>37.700000000000003</v>
      </c>
      <c r="L24" s="46">
        <f t="shared" si="3"/>
        <v>9.4</v>
      </c>
      <c r="M24" s="54">
        <f t="shared" si="3"/>
        <v>38.239999999999995</v>
      </c>
      <c r="N24" s="54">
        <f t="shared" si="3"/>
        <v>1.1000000000000001</v>
      </c>
    </row>
  </sheetData>
  <mergeCells count="1">
    <mergeCell ref="G2:G3"/>
  </mergeCells>
  <phoneticPr fontId="1" type="noConversion"/>
  <pageMargins left="0.75" right="0.75" top="1" bottom="1" header="0.5" footer="0.5"/>
  <pageSetup paperSize="9" scale="77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U25"/>
  <sheetViews>
    <sheetView zoomScale="80" zoomScaleNormal="80" workbookViewId="0">
      <selection activeCell="G11" sqref="G11"/>
    </sheetView>
  </sheetViews>
  <sheetFormatPr defaultRowHeight="12.75"/>
  <cols>
    <col min="1" max="1" width="12.7109375" style="12" customWidth="1"/>
    <col min="2" max="2" width="42.140625" style="12" customWidth="1"/>
    <col min="3" max="3" width="11.7109375" style="24" customWidth="1"/>
    <col min="4" max="6" width="8.7109375" style="12" customWidth="1"/>
    <col min="7" max="7" width="18.140625" style="12" customWidth="1"/>
    <col min="8" max="14" width="8.7109375" style="12" customWidth="1"/>
    <col min="15" max="16" width="9.140625" style="12"/>
  </cols>
  <sheetData>
    <row r="1" spans="1:17" s="3" customFormat="1" ht="45" customHeight="1">
      <c r="A1" s="10"/>
      <c r="B1" s="50" t="s">
        <v>166</v>
      </c>
      <c r="C1" s="23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7" s="2" customFormat="1" ht="17.25" customHeight="1">
      <c r="A2" s="4" t="s">
        <v>15</v>
      </c>
      <c r="B2" s="15" t="s">
        <v>56</v>
      </c>
      <c r="C2" s="4" t="s">
        <v>1</v>
      </c>
      <c r="D2" s="16" t="s">
        <v>53</v>
      </c>
      <c r="E2" s="33"/>
      <c r="F2" s="33"/>
      <c r="G2" s="118" t="s">
        <v>52</v>
      </c>
      <c r="H2" s="17" t="s">
        <v>5</v>
      </c>
      <c r="I2" s="32"/>
      <c r="J2" s="32"/>
      <c r="K2" s="17" t="s">
        <v>13</v>
      </c>
      <c r="L2" s="32"/>
      <c r="M2" s="32"/>
      <c r="N2" s="33"/>
      <c r="O2" s="18"/>
      <c r="P2" s="19"/>
    </row>
    <row r="3" spans="1:17" s="2" customFormat="1" ht="18" customHeight="1">
      <c r="A3" s="5" t="s">
        <v>48</v>
      </c>
      <c r="B3" s="20" t="s">
        <v>0</v>
      </c>
      <c r="C3" s="5" t="s">
        <v>49</v>
      </c>
      <c r="D3" s="33" t="s">
        <v>2</v>
      </c>
      <c r="E3" s="29" t="s">
        <v>3</v>
      </c>
      <c r="F3" s="29" t="s">
        <v>4</v>
      </c>
      <c r="G3" s="119"/>
      <c r="H3" s="29" t="s">
        <v>6</v>
      </c>
      <c r="I3" s="29" t="s">
        <v>8</v>
      </c>
      <c r="J3" s="29" t="s">
        <v>7</v>
      </c>
      <c r="K3" s="29" t="s">
        <v>10</v>
      </c>
      <c r="L3" s="29" t="s">
        <v>11</v>
      </c>
      <c r="M3" s="29" t="s">
        <v>12</v>
      </c>
      <c r="N3" s="29" t="s">
        <v>9</v>
      </c>
      <c r="O3" s="21"/>
      <c r="P3" s="19"/>
    </row>
    <row r="4" spans="1:17" ht="19.5" customHeight="1">
      <c r="A4" s="11"/>
      <c r="B4" s="44" t="s">
        <v>14</v>
      </c>
      <c r="C4" s="7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P4"/>
    </row>
    <row r="5" spans="1:17" s="1" customFormat="1" ht="20.100000000000001" customHeight="1">
      <c r="A5" s="40" t="s">
        <v>44</v>
      </c>
      <c r="B5" s="40" t="s">
        <v>73</v>
      </c>
      <c r="C5" s="41" t="s">
        <v>77</v>
      </c>
      <c r="D5" s="59">
        <v>0.28000000000000003</v>
      </c>
      <c r="E5" s="59">
        <v>0.04</v>
      </c>
      <c r="F5" s="59">
        <v>0.72</v>
      </c>
      <c r="G5" s="58">
        <v>4.8</v>
      </c>
      <c r="H5" s="59">
        <v>0</v>
      </c>
      <c r="I5" s="59">
        <v>0.02</v>
      </c>
      <c r="J5" s="59">
        <v>0.18</v>
      </c>
      <c r="K5" s="59">
        <v>6.8</v>
      </c>
      <c r="L5" s="59">
        <v>5.6</v>
      </c>
      <c r="M5" s="59">
        <v>12</v>
      </c>
      <c r="N5" s="59">
        <v>0.2</v>
      </c>
      <c r="O5" s="18"/>
    </row>
    <row r="6" spans="1:17" ht="19.5" customHeight="1">
      <c r="A6" s="85" t="s">
        <v>29</v>
      </c>
      <c r="B6" s="59" t="s">
        <v>111</v>
      </c>
      <c r="C6" s="41" t="s">
        <v>108</v>
      </c>
      <c r="D6" s="59">
        <v>11</v>
      </c>
      <c r="E6" s="59">
        <v>11.5</v>
      </c>
      <c r="F6" s="58">
        <v>38.1</v>
      </c>
      <c r="G6" s="58">
        <v>256.60000000000002</v>
      </c>
      <c r="H6" s="60">
        <v>88</v>
      </c>
      <c r="I6" s="59">
        <v>0.1</v>
      </c>
      <c r="J6" s="59">
        <v>0.1</v>
      </c>
      <c r="K6" s="59">
        <v>203</v>
      </c>
      <c r="L6" s="59">
        <v>16.3</v>
      </c>
      <c r="M6" s="60">
        <v>156.4</v>
      </c>
      <c r="N6" s="60">
        <v>1.1000000000000001</v>
      </c>
      <c r="O6"/>
      <c r="P6"/>
    </row>
    <row r="7" spans="1:17" ht="20.100000000000001" customHeight="1">
      <c r="A7" s="40" t="s">
        <v>66</v>
      </c>
      <c r="B7" s="40" t="s">
        <v>86</v>
      </c>
      <c r="C7" s="43" t="s">
        <v>71</v>
      </c>
      <c r="D7" s="60">
        <v>0.1</v>
      </c>
      <c r="E7" s="66">
        <v>8.3000000000000007</v>
      </c>
      <c r="F7" s="60">
        <v>0.1</v>
      </c>
      <c r="G7" s="58">
        <v>65.7</v>
      </c>
      <c r="H7" s="66">
        <v>40</v>
      </c>
      <c r="I7" s="59">
        <v>0</v>
      </c>
      <c r="J7" s="59">
        <v>0</v>
      </c>
      <c r="K7" s="60">
        <v>2.4</v>
      </c>
      <c r="L7" s="60">
        <v>0</v>
      </c>
      <c r="M7" s="60">
        <v>3</v>
      </c>
      <c r="N7" s="58">
        <v>0</v>
      </c>
      <c r="P7"/>
    </row>
    <row r="8" spans="1:17" ht="20.100000000000001" customHeight="1">
      <c r="A8" s="40" t="s">
        <v>79</v>
      </c>
      <c r="B8" s="40" t="s">
        <v>78</v>
      </c>
      <c r="C8" s="43" t="s">
        <v>80</v>
      </c>
      <c r="D8" s="60">
        <v>2.8</v>
      </c>
      <c r="E8" s="66">
        <v>0.6</v>
      </c>
      <c r="F8" s="60">
        <v>28.3</v>
      </c>
      <c r="G8" s="58">
        <v>115</v>
      </c>
      <c r="H8" s="66">
        <v>0</v>
      </c>
      <c r="I8" s="59">
        <v>0.1</v>
      </c>
      <c r="J8" s="59">
        <v>0</v>
      </c>
      <c r="K8" s="60">
        <v>11.5</v>
      </c>
      <c r="L8" s="60">
        <v>12.5</v>
      </c>
      <c r="M8" s="60">
        <v>53</v>
      </c>
      <c r="N8" s="58">
        <v>1.6</v>
      </c>
      <c r="P8"/>
    </row>
    <row r="9" spans="1:17" ht="20.100000000000001" customHeight="1">
      <c r="A9" s="40" t="s">
        <v>22</v>
      </c>
      <c r="B9" s="40" t="s">
        <v>18</v>
      </c>
      <c r="C9" s="43" t="s">
        <v>87</v>
      </c>
      <c r="D9" s="60">
        <v>0.1</v>
      </c>
      <c r="E9" s="66">
        <v>0</v>
      </c>
      <c r="F9" s="60">
        <v>10.199999999999999</v>
      </c>
      <c r="G9" s="58">
        <v>64</v>
      </c>
      <c r="H9" s="66">
        <v>0</v>
      </c>
      <c r="I9" s="59">
        <v>0</v>
      </c>
      <c r="J9" s="59">
        <v>2.7</v>
      </c>
      <c r="K9" s="60">
        <v>14</v>
      </c>
      <c r="L9" s="60">
        <v>2.2999999999999998</v>
      </c>
      <c r="M9" s="60">
        <v>4.2</v>
      </c>
      <c r="N9" s="58">
        <v>0.3</v>
      </c>
      <c r="P9"/>
    </row>
    <row r="10" spans="1:17" ht="20.100000000000001" customHeight="1">
      <c r="A10" s="40"/>
      <c r="B10" s="44" t="s">
        <v>16</v>
      </c>
      <c r="C10" s="114">
        <f>C9+C8+C6+C5+C7</f>
        <v>510</v>
      </c>
      <c r="D10" s="45">
        <f t="shared" ref="D10:N10" si="0">D9+D8+D6+D5+D7</f>
        <v>14.28</v>
      </c>
      <c r="E10" s="45">
        <f t="shared" si="0"/>
        <v>20.439999999999998</v>
      </c>
      <c r="F10" s="45">
        <f t="shared" si="0"/>
        <v>77.419999999999987</v>
      </c>
      <c r="G10" s="45">
        <f t="shared" si="0"/>
        <v>506.1</v>
      </c>
      <c r="H10" s="45">
        <f t="shared" si="0"/>
        <v>128</v>
      </c>
      <c r="I10" s="45">
        <f t="shared" si="0"/>
        <v>0.22</v>
      </c>
      <c r="J10" s="45">
        <f t="shared" si="0"/>
        <v>2.9800000000000004</v>
      </c>
      <c r="K10" s="45">
        <f t="shared" si="0"/>
        <v>237.70000000000002</v>
      </c>
      <c r="L10" s="45">
        <f t="shared" si="0"/>
        <v>36.700000000000003</v>
      </c>
      <c r="M10" s="45">
        <f t="shared" si="0"/>
        <v>228.60000000000002</v>
      </c>
      <c r="N10" s="45">
        <f t="shared" si="0"/>
        <v>3.2</v>
      </c>
      <c r="P10"/>
    </row>
    <row r="11" spans="1:17" ht="20.100000000000001" customHeight="1">
      <c r="A11" s="40"/>
      <c r="B11" s="44"/>
      <c r="C11" s="41"/>
      <c r="D11" s="45"/>
      <c r="E11" s="46"/>
      <c r="F11" s="45"/>
      <c r="G11" s="46"/>
      <c r="H11" s="54"/>
      <c r="I11" s="46"/>
      <c r="J11" s="46"/>
      <c r="K11" s="45"/>
      <c r="L11" s="46"/>
      <c r="M11" s="54"/>
      <c r="N11" s="54"/>
      <c r="O11" s="53"/>
      <c r="P11" s="53"/>
      <c r="Q11" s="71"/>
    </row>
    <row r="12" spans="1:17" s="1" customFormat="1" ht="20.100000000000001" customHeight="1">
      <c r="A12" s="44"/>
      <c r="B12" s="44" t="s">
        <v>31</v>
      </c>
      <c r="C12" s="57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107"/>
      <c r="P12" s="107"/>
      <c r="Q12" s="108"/>
    </row>
    <row r="13" spans="1:17" s="1" customFormat="1" ht="20.100000000000001" customHeight="1">
      <c r="A13" s="40" t="s">
        <v>44</v>
      </c>
      <c r="B13" s="40" t="s">
        <v>73</v>
      </c>
      <c r="C13" s="41" t="s">
        <v>77</v>
      </c>
      <c r="D13" s="59">
        <v>0.28000000000000003</v>
      </c>
      <c r="E13" s="59">
        <v>0.04</v>
      </c>
      <c r="F13" s="59">
        <v>0.72</v>
      </c>
      <c r="G13" s="58">
        <v>4.8</v>
      </c>
      <c r="H13" s="59">
        <v>0</v>
      </c>
      <c r="I13" s="59">
        <v>0.02</v>
      </c>
      <c r="J13" s="59">
        <v>0.18</v>
      </c>
      <c r="K13" s="59">
        <v>6.8</v>
      </c>
      <c r="L13" s="59">
        <v>5.6</v>
      </c>
      <c r="M13" s="59">
        <v>12</v>
      </c>
      <c r="N13" s="59">
        <v>0.2</v>
      </c>
      <c r="O13" s="18"/>
    </row>
    <row r="14" spans="1:17" s="8" customFormat="1" ht="20.100000000000001" customHeight="1">
      <c r="A14" s="40" t="s">
        <v>33</v>
      </c>
      <c r="B14" s="40" t="s">
        <v>94</v>
      </c>
      <c r="C14" s="41" t="s">
        <v>51</v>
      </c>
      <c r="D14" s="38">
        <v>5.95</v>
      </c>
      <c r="E14" s="38">
        <v>3.1</v>
      </c>
      <c r="F14" s="38">
        <v>13.2</v>
      </c>
      <c r="G14" s="37">
        <v>136.6</v>
      </c>
      <c r="H14" s="38">
        <v>0</v>
      </c>
      <c r="I14" s="38">
        <v>0.2</v>
      </c>
      <c r="J14" s="38">
        <v>4.7</v>
      </c>
      <c r="K14" s="38">
        <v>134.1</v>
      </c>
      <c r="L14" s="38">
        <v>28.5</v>
      </c>
      <c r="M14" s="38">
        <v>70.5</v>
      </c>
      <c r="N14" s="38">
        <v>1.6</v>
      </c>
      <c r="O14" s="22"/>
      <c r="P14" s="22"/>
    </row>
    <row r="15" spans="1:17" s="8" customFormat="1" ht="20.100000000000001" customHeight="1">
      <c r="A15" s="40" t="s">
        <v>127</v>
      </c>
      <c r="B15" s="40" t="s">
        <v>126</v>
      </c>
      <c r="C15" s="41" t="s">
        <v>61</v>
      </c>
      <c r="D15" s="38">
        <v>9.4499999999999993</v>
      </c>
      <c r="E15" s="38">
        <v>8.5500000000000007</v>
      </c>
      <c r="F15" s="38">
        <v>7.2</v>
      </c>
      <c r="G15" s="38">
        <v>208.55</v>
      </c>
      <c r="H15" s="38">
        <v>30.6</v>
      </c>
      <c r="I15" s="38">
        <v>0.09</v>
      </c>
      <c r="J15" s="38">
        <v>3.78</v>
      </c>
      <c r="K15" s="38">
        <v>16.2</v>
      </c>
      <c r="L15" s="38">
        <v>21.15</v>
      </c>
      <c r="M15" s="38">
        <v>103.05</v>
      </c>
      <c r="N15" s="38">
        <v>1.17</v>
      </c>
      <c r="O15" s="67"/>
      <c r="P15" s="67"/>
      <c r="Q15" s="68"/>
    </row>
    <row r="16" spans="1:17" ht="20.100000000000001" customHeight="1">
      <c r="A16" s="40" t="s">
        <v>28</v>
      </c>
      <c r="B16" s="40" t="s">
        <v>27</v>
      </c>
      <c r="C16" s="43" t="s">
        <v>54</v>
      </c>
      <c r="D16" s="60">
        <v>3.7</v>
      </c>
      <c r="E16" s="66">
        <v>5.4</v>
      </c>
      <c r="F16" s="60">
        <v>33.700000000000003</v>
      </c>
      <c r="G16" s="58">
        <v>210.1</v>
      </c>
      <c r="H16" s="66">
        <v>27</v>
      </c>
      <c r="I16" s="59">
        <v>0</v>
      </c>
      <c r="J16" s="59">
        <v>0</v>
      </c>
      <c r="K16" s="60">
        <v>2.6</v>
      </c>
      <c r="L16" s="60">
        <v>19</v>
      </c>
      <c r="M16" s="60">
        <v>61.5</v>
      </c>
      <c r="N16" s="58">
        <v>0.5</v>
      </c>
      <c r="P16"/>
    </row>
    <row r="17" spans="1:21" s="8" customFormat="1" ht="20.100000000000001" customHeight="1">
      <c r="A17" s="40" t="s">
        <v>34</v>
      </c>
      <c r="B17" s="40" t="s">
        <v>81</v>
      </c>
      <c r="C17" s="41" t="s">
        <v>51</v>
      </c>
      <c r="D17" s="38">
        <v>0.6</v>
      </c>
      <c r="E17" s="38">
        <v>0.1</v>
      </c>
      <c r="F17" s="38">
        <v>31.4</v>
      </c>
      <c r="G17" s="37">
        <v>144</v>
      </c>
      <c r="H17" s="38">
        <v>0</v>
      </c>
      <c r="I17" s="38">
        <v>0</v>
      </c>
      <c r="J17" s="38">
        <v>0.2</v>
      </c>
      <c r="K17" s="38">
        <v>19.5</v>
      </c>
      <c r="L17" s="38">
        <v>63</v>
      </c>
      <c r="M17" s="38">
        <v>0</v>
      </c>
      <c r="N17" s="38">
        <v>2.6</v>
      </c>
      <c r="O17" s="22"/>
      <c r="P17" s="22"/>
    </row>
    <row r="18" spans="1:21" s="8" customFormat="1" ht="20.100000000000001" customHeight="1">
      <c r="A18" s="40" t="s">
        <v>79</v>
      </c>
      <c r="B18" s="40" t="s">
        <v>85</v>
      </c>
      <c r="C18" s="41" t="s">
        <v>142</v>
      </c>
      <c r="D18" s="38">
        <v>2.8</v>
      </c>
      <c r="E18" s="38">
        <v>0.6</v>
      </c>
      <c r="F18" s="38">
        <v>28.3</v>
      </c>
      <c r="G18" s="37">
        <v>115</v>
      </c>
      <c r="H18" s="38">
        <v>0</v>
      </c>
      <c r="I18" s="38">
        <v>0</v>
      </c>
      <c r="J18" s="38">
        <v>0.1</v>
      </c>
      <c r="K18" s="38">
        <v>11.5</v>
      </c>
      <c r="L18" s="38">
        <v>12.5</v>
      </c>
      <c r="M18" s="38">
        <v>53</v>
      </c>
      <c r="N18" s="38">
        <v>0</v>
      </c>
      <c r="O18" s="22"/>
      <c r="P18" s="22"/>
    </row>
    <row r="19" spans="1:21" s="1" customFormat="1" ht="20.100000000000001" customHeight="1">
      <c r="A19" s="44"/>
      <c r="B19" s="44" t="s">
        <v>32</v>
      </c>
      <c r="C19" s="114">
        <f>50+C17+C16+C15+C14+C13</f>
        <v>750</v>
      </c>
      <c r="D19" s="46">
        <f t="shared" ref="D19:N19" si="1">SUM(D13:D18)</f>
        <v>22.78</v>
      </c>
      <c r="E19" s="46">
        <f t="shared" si="1"/>
        <v>17.790000000000006</v>
      </c>
      <c r="F19" s="46">
        <f t="shared" si="1"/>
        <v>114.52</v>
      </c>
      <c r="G19" s="46">
        <f t="shared" si="1"/>
        <v>819.05000000000007</v>
      </c>
      <c r="H19" s="46">
        <f t="shared" si="1"/>
        <v>57.6</v>
      </c>
      <c r="I19" s="46">
        <f t="shared" si="1"/>
        <v>0.31</v>
      </c>
      <c r="J19" s="46">
        <f t="shared" si="1"/>
        <v>8.9599999999999991</v>
      </c>
      <c r="K19" s="46">
        <f t="shared" si="1"/>
        <v>190.7</v>
      </c>
      <c r="L19" s="46">
        <f t="shared" si="1"/>
        <v>149.75</v>
      </c>
      <c r="M19" s="46">
        <f t="shared" si="1"/>
        <v>300.05</v>
      </c>
      <c r="N19" s="46">
        <f t="shared" si="1"/>
        <v>6.07</v>
      </c>
      <c r="O19" s="107"/>
      <c r="P19" s="107"/>
      <c r="Q19" s="108"/>
    </row>
    <row r="20" spans="1:21" s="1" customFormat="1" ht="20.100000000000001" customHeight="1">
      <c r="A20" s="48"/>
      <c r="B20" s="44"/>
      <c r="C20" s="57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107"/>
      <c r="P20" s="107"/>
      <c r="Q20" s="108"/>
    </row>
    <row r="21" spans="1:21" ht="20.100000000000001" customHeight="1">
      <c r="A21" s="56"/>
      <c r="B21" s="44" t="s">
        <v>45</v>
      </c>
      <c r="C21" s="41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53"/>
      <c r="P21" s="53"/>
      <c r="Q21" s="71"/>
      <c r="U21" t="s">
        <v>125</v>
      </c>
    </row>
    <row r="22" spans="1:21" ht="20.100000000000001" customHeight="1">
      <c r="A22" s="40" t="s">
        <v>25</v>
      </c>
      <c r="B22" s="40" t="s">
        <v>23</v>
      </c>
      <c r="C22" s="43" t="s">
        <v>51</v>
      </c>
      <c r="D22" s="38">
        <v>0.1</v>
      </c>
      <c r="E22" s="38">
        <v>0</v>
      </c>
      <c r="F22" s="37">
        <v>9.5</v>
      </c>
      <c r="G22" s="37">
        <v>62</v>
      </c>
      <c r="H22" s="51">
        <v>0</v>
      </c>
      <c r="I22" s="38">
        <v>0</v>
      </c>
      <c r="J22" s="38">
        <v>0.3</v>
      </c>
      <c r="K22" s="38">
        <v>13.6</v>
      </c>
      <c r="L22" s="38">
        <v>11.7</v>
      </c>
      <c r="M22" s="42">
        <v>22.1</v>
      </c>
      <c r="N22" s="42">
        <v>2.1</v>
      </c>
    </row>
    <row r="23" spans="1:21" ht="20.100000000000001" customHeight="1">
      <c r="A23" s="40"/>
      <c r="B23" s="40" t="s">
        <v>43</v>
      </c>
      <c r="C23" s="41" t="s">
        <v>57</v>
      </c>
      <c r="D23" s="38">
        <v>4.07</v>
      </c>
      <c r="E23" s="38">
        <v>4.5199999999999996</v>
      </c>
      <c r="F23" s="37">
        <v>27.88</v>
      </c>
      <c r="G23" s="37">
        <v>165</v>
      </c>
      <c r="H23" s="51">
        <v>26</v>
      </c>
      <c r="I23" s="38">
        <v>0.04</v>
      </c>
      <c r="J23" s="38">
        <v>0</v>
      </c>
      <c r="K23" s="38">
        <v>16.399999999999999</v>
      </c>
      <c r="L23" s="38">
        <v>6</v>
      </c>
      <c r="M23" s="42">
        <v>34.799999999999997</v>
      </c>
      <c r="N23" s="42">
        <v>0.4</v>
      </c>
      <c r="O23" s="53"/>
      <c r="P23" s="53"/>
      <c r="Q23" s="53"/>
    </row>
    <row r="24" spans="1:21" ht="20.100000000000001" customHeight="1">
      <c r="A24" s="40"/>
      <c r="B24" s="44" t="s">
        <v>16</v>
      </c>
      <c r="C24" s="114">
        <f>C22+60</f>
        <v>260</v>
      </c>
      <c r="D24" s="45">
        <f t="shared" ref="D24:I24" si="2">SUM(D22:D23)</f>
        <v>4.17</v>
      </c>
      <c r="E24" s="46">
        <f t="shared" si="2"/>
        <v>4.5199999999999996</v>
      </c>
      <c r="F24" s="45">
        <f t="shared" si="2"/>
        <v>37.379999999999995</v>
      </c>
      <c r="G24" s="46">
        <f t="shared" si="2"/>
        <v>227</v>
      </c>
      <c r="H24" s="54">
        <f t="shared" si="2"/>
        <v>26</v>
      </c>
      <c r="I24" s="46">
        <f t="shared" si="2"/>
        <v>0.04</v>
      </c>
      <c r="J24" s="46">
        <f t="shared" ref="J24:N24" si="3">SUM(J22:J23)</f>
        <v>0.3</v>
      </c>
      <c r="K24" s="45">
        <f t="shared" si="3"/>
        <v>30</v>
      </c>
      <c r="L24" s="46">
        <f t="shared" si="3"/>
        <v>17.7</v>
      </c>
      <c r="M24" s="54">
        <f t="shared" si="3"/>
        <v>56.9</v>
      </c>
      <c r="N24" s="54">
        <f t="shared" si="3"/>
        <v>2.5</v>
      </c>
      <c r="O24" s="53"/>
      <c r="P24" s="53"/>
      <c r="Q24" s="71"/>
    </row>
    <row r="25" spans="1:21">
      <c r="A25" s="53"/>
      <c r="B25" s="53"/>
      <c r="C25" s="102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71"/>
    </row>
  </sheetData>
  <mergeCells count="1">
    <mergeCell ref="G2:G3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7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4"/>
  <sheetViews>
    <sheetView zoomScale="80" zoomScaleNormal="80" workbookViewId="0">
      <selection activeCell="B12" sqref="B12"/>
    </sheetView>
  </sheetViews>
  <sheetFormatPr defaultRowHeight="12.75"/>
  <cols>
    <col min="1" max="1" width="12.7109375" style="12" customWidth="1"/>
    <col min="2" max="2" width="41.85546875" style="12" customWidth="1"/>
    <col min="3" max="3" width="11.85546875" style="24" customWidth="1"/>
    <col min="4" max="6" width="9.140625" style="12"/>
    <col min="7" max="7" width="18.7109375" style="12" customWidth="1"/>
    <col min="8" max="17" width="9.140625" style="12"/>
  </cols>
  <sheetData>
    <row r="1" spans="1:17" s="3" customFormat="1" ht="45" customHeight="1">
      <c r="A1" s="10"/>
      <c r="B1" s="50" t="s">
        <v>167</v>
      </c>
      <c r="C1" s="23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s="2" customFormat="1" ht="17.25" customHeight="1">
      <c r="A2" s="4" t="s">
        <v>15</v>
      </c>
      <c r="B2" s="15" t="s">
        <v>56</v>
      </c>
      <c r="C2" s="4" t="s">
        <v>1</v>
      </c>
      <c r="D2" s="16" t="s">
        <v>53</v>
      </c>
      <c r="E2" s="33"/>
      <c r="F2" s="33"/>
      <c r="G2" s="118" t="s">
        <v>52</v>
      </c>
      <c r="H2" s="17" t="s">
        <v>5</v>
      </c>
      <c r="I2" s="32"/>
      <c r="J2" s="32"/>
      <c r="K2" s="17" t="s">
        <v>13</v>
      </c>
      <c r="L2" s="32"/>
      <c r="M2" s="32"/>
      <c r="N2" s="33"/>
      <c r="O2" s="18"/>
      <c r="P2" s="19"/>
    </row>
    <row r="3" spans="1:17" s="2" customFormat="1" ht="18" customHeight="1">
      <c r="A3" s="5" t="s">
        <v>48</v>
      </c>
      <c r="B3" s="20" t="s">
        <v>0</v>
      </c>
      <c r="C3" s="5" t="s">
        <v>49</v>
      </c>
      <c r="D3" s="33" t="s">
        <v>2</v>
      </c>
      <c r="E3" s="29" t="s">
        <v>3</v>
      </c>
      <c r="F3" s="29" t="s">
        <v>4</v>
      </c>
      <c r="G3" s="119"/>
      <c r="H3" s="29" t="s">
        <v>6</v>
      </c>
      <c r="I3" s="29" t="s">
        <v>8</v>
      </c>
      <c r="J3" s="29" t="s">
        <v>7</v>
      </c>
      <c r="K3" s="29" t="s">
        <v>10</v>
      </c>
      <c r="L3" s="29" t="s">
        <v>11</v>
      </c>
      <c r="M3" s="29" t="s">
        <v>12</v>
      </c>
      <c r="N3" s="29" t="s">
        <v>9</v>
      </c>
      <c r="O3" s="21"/>
      <c r="P3" s="19"/>
    </row>
    <row r="4" spans="1:17" ht="20.100000000000001" customHeight="1">
      <c r="A4" s="11"/>
      <c r="B4" s="44" t="s">
        <v>14</v>
      </c>
      <c r="C4" s="28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P4"/>
      <c r="Q4"/>
    </row>
    <row r="5" spans="1:17" s="1" customFormat="1" ht="20.100000000000001" customHeight="1">
      <c r="A5" s="40" t="s">
        <v>44</v>
      </c>
      <c r="B5" s="40" t="s">
        <v>73</v>
      </c>
      <c r="C5" s="41" t="s">
        <v>77</v>
      </c>
      <c r="D5" s="59">
        <v>0.28000000000000003</v>
      </c>
      <c r="E5" s="59">
        <v>0.04</v>
      </c>
      <c r="F5" s="59">
        <v>0.72</v>
      </c>
      <c r="G5" s="58">
        <v>4.8</v>
      </c>
      <c r="H5" s="59">
        <v>0</v>
      </c>
      <c r="I5" s="59">
        <v>0.02</v>
      </c>
      <c r="J5" s="59">
        <v>0.18</v>
      </c>
      <c r="K5" s="59">
        <v>6.8</v>
      </c>
      <c r="L5" s="59">
        <v>5.6</v>
      </c>
      <c r="M5" s="59">
        <v>12</v>
      </c>
      <c r="N5" s="59">
        <v>0.2</v>
      </c>
      <c r="O5" s="18"/>
    </row>
    <row r="6" spans="1:17" ht="20.100000000000001" customHeight="1">
      <c r="A6" s="40" t="s">
        <v>92</v>
      </c>
      <c r="B6" s="40" t="s">
        <v>21</v>
      </c>
      <c r="C6" s="41" t="s">
        <v>62</v>
      </c>
      <c r="D6" s="37">
        <v>14.9</v>
      </c>
      <c r="E6" s="38">
        <v>9.3000000000000007</v>
      </c>
      <c r="F6" s="37">
        <v>12.3</v>
      </c>
      <c r="G6" s="37">
        <v>275.60000000000002</v>
      </c>
      <c r="H6" s="42">
        <v>214.9</v>
      </c>
      <c r="I6" s="38">
        <v>0.1</v>
      </c>
      <c r="J6" s="38">
        <v>7.9</v>
      </c>
      <c r="K6" s="37">
        <v>100.5</v>
      </c>
      <c r="L6" s="38">
        <v>29.5</v>
      </c>
      <c r="M6" s="42">
        <v>213.2</v>
      </c>
      <c r="N6" s="42">
        <v>2.4</v>
      </c>
      <c r="O6"/>
      <c r="P6"/>
      <c r="Q6"/>
    </row>
    <row r="7" spans="1:17" ht="20.100000000000001" customHeight="1">
      <c r="A7" s="35" t="s">
        <v>79</v>
      </c>
      <c r="B7" s="40" t="s">
        <v>43</v>
      </c>
      <c r="C7" s="41" t="s">
        <v>101</v>
      </c>
      <c r="D7" s="38">
        <v>2.7</v>
      </c>
      <c r="E7" s="38">
        <v>4.5</v>
      </c>
      <c r="F7" s="37">
        <v>28</v>
      </c>
      <c r="G7" s="37">
        <v>118</v>
      </c>
      <c r="H7" s="42">
        <v>0</v>
      </c>
      <c r="I7" s="38">
        <v>0</v>
      </c>
      <c r="J7" s="38">
        <v>0.1</v>
      </c>
      <c r="K7" s="38">
        <v>6</v>
      </c>
      <c r="L7" s="38">
        <v>5.6</v>
      </c>
      <c r="M7" s="42">
        <v>18.7</v>
      </c>
      <c r="N7" s="42">
        <v>0.6</v>
      </c>
      <c r="P7"/>
      <c r="Q7"/>
    </row>
    <row r="8" spans="1:17" ht="20.100000000000001" customHeight="1">
      <c r="A8" s="40" t="s">
        <v>79</v>
      </c>
      <c r="B8" s="40" t="s">
        <v>78</v>
      </c>
      <c r="C8" s="43" t="s">
        <v>80</v>
      </c>
      <c r="D8" s="60">
        <v>2.8</v>
      </c>
      <c r="E8" s="66">
        <v>0.6</v>
      </c>
      <c r="F8" s="60">
        <v>28.3</v>
      </c>
      <c r="G8" s="58">
        <v>115</v>
      </c>
      <c r="H8" s="66">
        <v>0</v>
      </c>
      <c r="I8" s="59">
        <v>0.1</v>
      </c>
      <c r="J8" s="59">
        <v>0</v>
      </c>
      <c r="K8" s="60">
        <v>11.5</v>
      </c>
      <c r="L8" s="60">
        <v>12.5</v>
      </c>
      <c r="M8" s="60">
        <v>53</v>
      </c>
      <c r="N8" s="58">
        <v>1.6</v>
      </c>
      <c r="P8"/>
      <c r="Q8"/>
    </row>
    <row r="9" spans="1:17" ht="20.100000000000001" customHeight="1">
      <c r="A9" s="40" t="s">
        <v>22</v>
      </c>
      <c r="B9" s="40" t="s">
        <v>18</v>
      </c>
      <c r="C9" s="43" t="s">
        <v>87</v>
      </c>
      <c r="D9" s="60">
        <v>0.1</v>
      </c>
      <c r="E9" s="66">
        <v>0</v>
      </c>
      <c r="F9" s="60">
        <v>10.199999999999999</v>
      </c>
      <c r="G9" s="58">
        <v>64</v>
      </c>
      <c r="H9" s="66">
        <v>0</v>
      </c>
      <c r="I9" s="59">
        <v>0</v>
      </c>
      <c r="J9" s="59">
        <v>2.7</v>
      </c>
      <c r="K9" s="60">
        <v>14</v>
      </c>
      <c r="L9" s="60">
        <v>2.2999999999999998</v>
      </c>
      <c r="M9" s="60">
        <v>4.2</v>
      </c>
      <c r="N9" s="58">
        <v>0.3</v>
      </c>
      <c r="P9"/>
      <c r="Q9"/>
    </row>
    <row r="10" spans="1:17" ht="20.100000000000001" customHeight="1">
      <c r="A10" s="40"/>
      <c r="B10" s="44" t="s">
        <v>16</v>
      </c>
      <c r="C10" s="114">
        <f>C9+C8+C6+C5+60</f>
        <v>500</v>
      </c>
      <c r="D10" s="45">
        <f t="shared" ref="D10:N10" si="0">D9+D8+D7+D6+D5</f>
        <v>20.78</v>
      </c>
      <c r="E10" s="45">
        <f t="shared" si="0"/>
        <v>14.44</v>
      </c>
      <c r="F10" s="45">
        <f t="shared" si="0"/>
        <v>79.52</v>
      </c>
      <c r="G10" s="45">
        <f t="shared" si="0"/>
        <v>577.4</v>
      </c>
      <c r="H10" s="45">
        <f t="shared" si="0"/>
        <v>214.9</v>
      </c>
      <c r="I10" s="45">
        <f t="shared" si="0"/>
        <v>0.22</v>
      </c>
      <c r="J10" s="45">
        <f t="shared" si="0"/>
        <v>10.88</v>
      </c>
      <c r="K10" s="45">
        <f t="shared" si="0"/>
        <v>138.80000000000001</v>
      </c>
      <c r="L10" s="45">
        <f t="shared" si="0"/>
        <v>55.5</v>
      </c>
      <c r="M10" s="45">
        <f t="shared" si="0"/>
        <v>301.10000000000002</v>
      </c>
      <c r="N10" s="45">
        <f t="shared" si="0"/>
        <v>5.1000000000000005</v>
      </c>
      <c r="P10"/>
      <c r="Q10"/>
    </row>
    <row r="11" spans="1:17" s="71" customFormat="1" ht="20.100000000000001" customHeight="1">
      <c r="A11" s="40"/>
      <c r="B11" s="44"/>
      <c r="C11" s="34"/>
      <c r="D11" s="76"/>
      <c r="E11" s="44"/>
      <c r="F11" s="76"/>
      <c r="G11" s="44"/>
      <c r="H11" s="77"/>
      <c r="I11" s="44"/>
      <c r="J11" s="44"/>
      <c r="K11" s="76"/>
      <c r="L11" s="44"/>
      <c r="M11" s="77"/>
      <c r="N11" s="77"/>
      <c r="O11" s="53"/>
      <c r="P11" s="53"/>
      <c r="Q11" s="53"/>
    </row>
    <row r="12" spans="1:17" s="108" customFormat="1" ht="20.100000000000001" customHeight="1">
      <c r="A12" s="44"/>
      <c r="B12" s="44" t="s">
        <v>31</v>
      </c>
      <c r="C12" s="103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107"/>
      <c r="P12" s="107"/>
      <c r="Q12" s="107"/>
    </row>
    <row r="13" spans="1:17" s="1" customFormat="1" ht="20.100000000000001" customHeight="1">
      <c r="A13" s="40" t="s">
        <v>44</v>
      </c>
      <c r="B13" s="40" t="s">
        <v>73</v>
      </c>
      <c r="C13" s="41" t="s">
        <v>77</v>
      </c>
      <c r="D13" s="59">
        <v>0.28000000000000003</v>
      </c>
      <c r="E13" s="59">
        <v>0.04</v>
      </c>
      <c r="F13" s="59">
        <v>0.72</v>
      </c>
      <c r="G13" s="58">
        <v>4.8</v>
      </c>
      <c r="H13" s="59">
        <v>0</v>
      </c>
      <c r="I13" s="59">
        <v>0.02</v>
      </c>
      <c r="J13" s="59">
        <v>0.18</v>
      </c>
      <c r="K13" s="59">
        <v>6.8</v>
      </c>
      <c r="L13" s="59">
        <v>5.6</v>
      </c>
      <c r="M13" s="59">
        <v>12</v>
      </c>
      <c r="N13" s="59">
        <v>0.2</v>
      </c>
      <c r="O13" s="18"/>
    </row>
    <row r="14" spans="1:17" s="8" customFormat="1" ht="20.100000000000001" customHeight="1">
      <c r="A14" s="40" t="s">
        <v>40</v>
      </c>
      <c r="B14" s="40" t="s">
        <v>96</v>
      </c>
      <c r="C14" s="41" t="s">
        <v>51</v>
      </c>
      <c r="D14" s="38">
        <v>5.4</v>
      </c>
      <c r="E14" s="38">
        <v>7.5</v>
      </c>
      <c r="F14" s="38">
        <v>9.5</v>
      </c>
      <c r="G14" s="38">
        <v>133.6</v>
      </c>
      <c r="H14" s="38">
        <v>0</v>
      </c>
      <c r="I14" s="38">
        <v>0.1</v>
      </c>
      <c r="J14" s="38">
        <v>0.5</v>
      </c>
      <c r="K14" s="38">
        <v>8.8000000000000007</v>
      </c>
      <c r="L14" s="38">
        <v>10</v>
      </c>
      <c r="M14" s="38">
        <v>53</v>
      </c>
      <c r="N14" s="38">
        <v>1.2</v>
      </c>
      <c r="O14" s="22"/>
      <c r="P14" s="22"/>
    </row>
    <row r="15" spans="1:17" s="8" customFormat="1" ht="20.100000000000001" customHeight="1">
      <c r="A15" s="40" t="s">
        <v>83</v>
      </c>
      <c r="B15" s="40" t="s">
        <v>148</v>
      </c>
      <c r="C15" s="41" t="s">
        <v>61</v>
      </c>
      <c r="D15" s="38">
        <v>9.5399999999999991</v>
      </c>
      <c r="E15" s="38">
        <v>11.52</v>
      </c>
      <c r="F15" s="38">
        <v>8.73</v>
      </c>
      <c r="G15" s="37">
        <v>182.52</v>
      </c>
      <c r="H15" s="38">
        <v>29.61</v>
      </c>
      <c r="I15" s="38">
        <v>0.1</v>
      </c>
      <c r="J15" s="38">
        <v>0.63</v>
      </c>
      <c r="K15" s="38">
        <v>39.78</v>
      </c>
      <c r="L15" s="38">
        <v>13.5</v>
      </c>
      <c r="M15" s="38">
        <v>61.38</v>
      </c>
      <c r="N15" s="38">
        <v>0.9</v>
      </c>
      <c r="O15" s="22"/>
      <c r="P15" s="22"/>
    </row>
    <row r="16" spans="1:17" s="68" customFormat="1" ht="20.100000000000001" customHeight="1">
      <c r="A16" s="40" t="s">
        <v>39</v>
      </c>
      <c r="B16" s="40" t="s">
        <v>100</v>
      </c>
      <c r="C16" s="41" t="s">
        <v>54</v>
      </c>
      <c r="D16" s="38">
        <v>8.4</v>
      </c>
      <c r="E16" s="38">
        <v>8.9</v>
      </c>
      <c r="F16" s="38">
        <v>37.4</v>
      </c>
      <c r="G16" s="37">
        <v>262.5</v>
      </c>
      <c r="H16" s="38">
        <v>37.5</v>
      </c>
      <c r="I16" s="38">
        <v>0.2</v>
      </c>
      <c r="J16" s="38">
        <v>0</v>
      </c>
      <c r="K16" s="38">
        <v>24.8</v>
      </c>
      <c r="L16" s="38">
        <v>131.69999999999999</v>
      </c>
      <c r="M16" s="38">
        <v>197.3</v>
      </c>
      <c r="N16" s="38">
        <v>4.5</v>
      </c>
      <c r="O16" s="67"/>
      <c r="P16" s="67"/>
    </row>
    <row r="17" spans="1:17" s="68" customFormat="1" ht="20.100000000000001" customHeight="1">
      <c r="A17" s="40" t="s">
        <v>59</v>
      </c>
      <c r="B17" s="40" t="s">
        <v>60</v>
      </c>
      <c r="C17" s="41" t="s">
        <v>51</v>
      </c>
      <c r="D17" s="38">
        <v>0.8</v>
      </c>
      <c r="E17" s="38">
        <v>0.8</v>
      </c>
      <c r="F17" s="38">
        <v>25.74</v>
      </c>
      <c r="G17" s="37">
        <v>134.6</v>
      </c>
      <c r="H17" s="38">
        <v>0</v>
      </c>
      <c r="I17" s="38">
        <v>0</v>
      </c>
      <c r="J17" s="38">
        <v>0.9</v>
      </c>
      <c r="K17" s="38">
        <v>7.96</v>
      </c>
      <c r="L17" s="38">
        <v>2.86</v>
      </c>
      <c r="M17" s="38">
        <v>5.0599999999999996</v>
      </c>
      <c r="N17" s="38">
        <v>0.14000000000000001</v>
      </c>
      <c r="O17" s="67"/>
    </row>
    <row r="18" spans="1:17" s="8" customFormat="1" ht="20.100000000000001" customHeight="1">
      <c r="A18" s="40" t="s">
        <v>79</v>
      </c>
      <c r="B18" s="40" t="s">
        <v>85</v>
      </c>
      <c r="C18" s="41" t="s">
        <v>142</v>
      </c>
      <c r="D18" s="38">
        <v>2.8</v>
      </c>
      <c r="E18" s="38">
        <v>0.6</v>
      </c>
      <c r="F18" s="38">
        <v>28.3</v>
      </c>
      <c r="G18" s="37">
        <v>115</v>
      </c>
      <c r="H18" s="38">
        <v>0</v>
      </c>
      <c r="I18" s="38">
        <v>0</v>
      </c>
      <c r="J18" s="38">
        <v>0.1</v>
      </c>
      <c r="K18" s="38">
        <v>11.5</v>
      </c>
      <c r="L18" s="38">
        <v>12.5</v>
      </c>
      <c r="M18" s="38">
        <v>53</v>
      </c>
      <c r="N18" s="38">
        <v>0</v>
      </c>
      <c r="O18" s="22"/>
      <c r="P18" s="22"/>
    </row>
    <row r="19" spans="1:17" s="108" customFormat="1" ht="20.100000000000001" customHeight="1">
      <c r="A19" s="44"/>
      <c r="B19" s="44" t="s">
        <v>32</v>
      </c>
      <c r="C19" s="114">
        <f>50+C17+C16+C15+C14+C13</f>
        <v>750</v>
      </c>
      <c r="D19" s="46">
        <f t="shared" ref="D19:N19" si="1">SUM(D13:D18)</f>
        <v>27.22</v>
      </c>
      <c r="E19" s="46">
        <f t="shared" si="1"/>
        <v>29.360000000000003</v>
      </c>
      <c r="F19" s="46">
        <f t="shared" si="1"/>
        <v>110.39</v>
      </c>
      <c r="G19" s="45">
        <f t="shared" si="1"/>
        <v>833.0200000000001</v>
      </c>
      <c r="H19" s="46">
        <f t="shared" si="1"/>
        <v>67.11</v>
      </c>
      <c r="I19" s="46">
        <f t="shared" si="1"/>
        <v>0.42000000000000004</v>
      </c>
      <c r="J19" s="46">
        <f t="shared" si="1"/>
        <v>2.31</v>
      </c>
      <c r="K19" s="46">
        <f t="shared" si="1"/>
        <v>99.64</v>
      </c>
      <c r="L19" s="46">
        <f t="shared" si="1"/>
        <v>176.16</v>
      </c>
      <c r="M19" s="46">
        <f t="shared" si="1"/>
        <v>381.74</v>
      </c>
      <c r="N19" s="46">
        <f t="shared" si="1"/>
        <v>6.9399999999999995</v>
      </c>
      <c r="O19" s="107"/>
      <c r="P19" s="107"/>
      <c r="Q19" s="107"/>
    </row>
    <row r="20" spans="1:17" s="108" customFormat="1" ht="20.100000000000001" customHeight="1">
      <c r="A20" s="48"/>
      <c r="B20" s="44"/>
      <c r="C20" s="103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107"/>
      <c r="P20" s="107"/>
      <c r="Q20" s="107"/>
    </row>
    <row r="21" spans="1:17" s="71" customFormat="1" ht="20.100000000000001" customHeight="1">
      <c r="A21" s="56"/>
      <c r="B21" s="44" t="s">
        <v>45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53"/>
      <c r="P21" s="53"/>
    </row>
    <row r="22" spans="1:17" ht="20.100000000000001" customHeight="1">
      <c r="A22" s="34"/>
      <c r="B22" s="35" t="s">
        <v>135</v>
      </c>
      <c r="C22" s="36">
        <v>200</v>
      </c>
      <c r="D22" s="37">
        <v>1</v>
      </c>
      <c r="E22" s="38">
        <v>0</v>
      </c>
      <c r="F22" s="38">
        <v>12.7</v>
      </c>
      <c r="G22" s="37">
        <v>86</v>
      </c>
      <c r="H22" s="38">
        <v>0</v>
      </c>
      <c r="I22" s="38">
        <v>0.01</v>
      </c>
      <c r="J22" s="38">
        <v>2</v>
      </c>
      <c r="K22" s="37">
        <v>7</v>
      </c>
      <c r="L22" s="38">
        <v>4</v>
      </c>
      <c r="M22" s="38">
        <v>7</v>
      </c>
      <c r="N22" s="37">
        <v>1.4</v>
      </c>
      <c r="Q22"/>
    </row>
    <row r="23" spans="1:17" s="71" customFormat="1" ht="20.100000000000001" customHeight="1">
      <c r="A23" s="40"/>
      <c r="B23" s="40"/>
      <c r="C23" s="41"/>
      <c r="D23" s="38"/>
      <c r="E23" s="38"/>
      <c r="F23" s="37"/>
      <c r="G23" s="37"/>
      <c r="H23" s="51"/>
      <c r="I23" s="38"/>
      <c r="J23" s="38"/>
      <c r="K23" s="38"/>
      <c r="L23" s="38"/>
      <c r="M23" s="42"/>
      <c r="N23" s="42"/>
      <c r="O23" s="53"/>
      <c r="P23" s="53"/>
      <c r="Q23" s="53"/>
    </row>
    <row r="24" spans="1:17" s="110" customFormat="1" ht="20.100000000000001" customHeight="1">
      <c r="A24" s="44"/>
      <c r="B24" s="44" t="s">
        <v>32</v>
      </c>
      <c r="C24" s="115">
        <v>200</v>
      </c>
      <c r="D24" s="45">
        <f t="shared" ref="D24:N24" si="2">SUM(D22:D23)</f>
        <v>1</v>
      </c>
      <c r="E24" s="46">
        <f t="shared" si="2"/>
        <v>0</v>
      </c>
      <c r="F24" s="45">
        <f t="shared" si="2"/>
        <v>12.7</v>
      </c>
      <c r="G24" s="45">
        <f t="shared" si="2"/>
        <v>86</v>
      </c>
      <c r="H24" s="54">
        <f t="shared" si="2"/>
        <v>0</v>
      </c>
      <c r="I24" s="46">
        <f t="shared" si="2"/>
        <v>0.01</v>
      </c>
      <c r="J24" s="46">
        <f t="shared" si="2"/>
        <v>2</v>
      </c>
      <c r="K24" s="45">
        <f t="shared" si="2"/>
        <v>7</v>
      </c>
      <c r="L24" s="46">
        <f t="shared" si="2"/>
        <v>4</v>
      </c>
      <c r="M24" s="54">
        <f t="shared" si="2"/>
        <v>7</v>
      </c>
      <c r="N24" s="54">
        <f t="shared" si="2"/>
        <v>1.4</v>
      </c>
      <c r="O24" s="109"/>
      <c r="P24" s="109"/>
    </row>
  </sheetData>
  <mergeCells count="1">
    <mergeCell ref="G2:G3"/>
  </mergeCells>
  <phoneticPr fontId="1" type="noConversion"/>
  <pageMargins left="0.75" right="0.75" top="1" bottom="1" header="0.5" footer="0.5"/>
  <pageSetup paperSize="9" scale="7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4"/>
  <sheetViews>
    <sheetView topLeftCell="A4" zoomScale="80" zoomScaleNormal="80" workbookViewId="0">
      <selection activeCell="G21" sqref="G21"/>
    </sheetView>
  </sheetViews>
  <sheetFormatPr defaultRowHeight="12.75"/>
  <cols>
    <col min="1" max="1" width="12.7109375" style="12" customWidth="1"/>
    <col min="2" max="2" width="44.140625" style="12" customWidth="1"/>
    <col min="3" max="3" width="12.140625" style="12" customWidth="1"/>
    <col min="4" max="6" width="8.7109375" style="12" customWidth="1"/>
    <col min="7" max="7" width="18" style="12" customWidth="1"/>
    <col min="8" max="14" width="8.7109375" style="12" customWidth="1"/>
    <col min="15" max="15" width="9.140625" style="12"/>
  </cols>
  <sheetData>
    <row r="1" spans="1:16" s="3" customFormat="1" ht="45" customHeight="1">
      <c r="A1" s="10"/>
      <c r="B1" s="50" t="s">
        <v>168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6" s="2" customFormat="1" ht="17.25" customHeight="1">
      <c r="A2" s="4" t="s">
        <v>15</v>
      </c>
      <c r="B2" s="15" t="s">
        <v>56</v>
      </c>
      <c r="C2" s="4" t="s">
        <v>1</v>
      </c>
      <c r="D2" s="16" t="s">
        <v>53</v>
      </c>
      <c r="E2" s="33"/>
      <c r="F2" s="33"/>
      <c r="G2" s="118" t="s">
        <v>52</v>
      </c>
      <c r="H2" s="17" t="s">
        <v>5</v>
      </c>
      <c r="I2" s="32"/>
      <c r="J2" s="32"/>
      <c r="K2" s="17" t="s">
        <v>13</v>
      </c>
      <c r="L2" s="32"/>
      <c r="M2" s="32"/>
      <c r="N2" s="33"/>
      <c r="O2" s="18"/>
      <c r="P2" s="19"/>
    </row>
    <row r="3" spans="1:16" s="2" customFormat="1" ht="18" customHeight="1">
      <c r="A3" s="5" t="s">
        <v>48</v>
      </c>
      <c r="B3" s="20" t="s">
        <v>0</v>
      </c>
      <c r="C3" s="5" t="s">
        <v>49</v>
      </c>
      <c r="D3" s="33" t="s">
        <v>2</v>
      </c>
      <c r="E3" s="29" t="s">
        <v>3</v>
      </c>
      <c r="F3" s="29" t="s">
        <v>4</v>
      </c>
      <c r="G3" s="119"/>
      <c r="H3" s="29" t="s">
        <v>6</v>
      </c>
      <c r="I3" s="29" t="s">
        <v>8</v>
      </c>
      <c r="J3" s="29" t="s">
        <v>7</v>
      </c>
      <c r="K3" s="29" t="s">
        <v>10</v>
      </c>
      <c r="L3" s="29" t="s">
        <v>11</v>
      </c>
      <c r="M3" s="29" t="s">
        <v>12</v>
      </c>
      <c r="N3" s="29" t="s">
        <v>9</v>
      </c>
      <c r="O3" s="21"/>
      <c r="P3" s="19"/>
    </row>
    <row r="4" spans="1:16" ht="20.100000000000001" customHeight="1">
      <c r="A4" s="56"/>
      <c r="B4" s="44" t="s">
        <v>14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</row>
    <row r="5" spans="1:16" ht="20.100000000000001" customHeight="1">
      <c r="A5" s="40" t="s">
        <v>129</v>
      </c>
      <c r="B5" s="40" t="s">
        <v>128</v>
      </c>
      <c r="C5" s="41" t="s">
        <v>91</v>
      </c>
      <c r="D5" s="37">
        <v>10.8</v>
      </c>
      <c r="E5" s="38">
        <v>4.9000000000000004</v>
      </c>
      <c r="F5" s="37">
        <v>42</v>
      </c>
      <c r="G5" s="37">
        <v>273.89999999999998</v>
      </c>
      <c r="H5" s="37">
        <v>42</v>
      </c>
      <c r="I5" s="38">
        <v>0.1</v>
      </c>
      <c r="J5" s="38">
        <v>0.1</v>
      </c>
      <c r="K5" s="37">
        <v>68.599999999999994</v>
      </c>
      <c r="L5" s="38">
        <v>31.5</v>
      </c>
      <c r="M5" s="42">
        <v>146.80000000000001</v>
      </c>
      <c r="N5" s="42">
        <v>0.6</v>
      </c>
    </row>
    <row r="6" spans="1:16" ht="20.25" customHeight="1">
      <c r="A6" s="40" t="s">
        <v>136</v>
      </c>
      <c r="B6" s="40" t="s">
        <v>137</v>
      </c>
      <c r="C6" s="41" t="s">
        <v>114</v>
      </c>
      <c r="D6" s="37">
        <v>0.5</v>
      </c>
      <c r="E6" s="38">
        <v>0.5</v>
      </c>
      <c r="F6" s="37">
        <v>12</v>
      </c>
      <c r="G6" s="37">
        <v>79.5</v>
      </c>
      <c r="H6" s="42">
        <v>0</v>
      </c>
      <c r="I6" s="38">
        <v>0</v>
      </c>
      <c r="J6" s="38">
        <v>7.5</v>
      </c>
      <c r="K6" s="37">
        <v>12</v>
      </c>
      <c r="L6" s="38">
        <v>6.8</v>
      </c>
      <c r="M6" s="42">
        <v>8.3000000000000007</v>
      </c>
      <c r="N6" s="42">
        <v>1.7</v>
      </c>
      <c r="P6" s="12"/>
    </row>
    <row r="7" spans="1:16" ht="20.100000000000001" customHeight="1">
      <c r="A7" s="40" t="s">
        <v>66</v>
      </c>
      <c r="B7" s="40" t="s">
        <v>86</v>
      </c>
      <c r="C7" s="43" t="s">
        <v>71</v>
      </c>
      <c r="D7" s="60">
        <v>0.1</v>
      </c>
      <c r="E7" s="66">
        <v>8.3000000000000007</v>
      </c>
      <c r="F7" s="60">
        <v>0.1</v>
      </c>
      <c r="G7" s="58">
        <v>65.7</v>
      </c>
      <c r="H7" s="66">
        <v>40</v>
      </c>
      <c r="I7" s="59">
        <v>0</v>
      </c>
      <c r="J7" s="59">
        <v>0</v>
      </c>
      <c r="K7" s="60">
        <v>2.4</v>
      </c>
      <c r="L7" s="60">
        <v>0</v>
      </c>
      <c r="M7" s="60">
        <v>3</v>
      </c>
      <c r="N7" s="58">
        <v>0</v>
      </c>
    </row>
    <row r="8" spans="1:16" ht="20.100000000000001" customHeight="1">
      <c r="A8" s="39" t="s">
        <v>79</v>
      </c>
      <c r="B8" s="40" t="s">
        <v>78</v>
      </c>
      <c r="C8" s="41" t="s">
        <v>50</v>
      </c>
      <c r="D8" s="38">
        <v>3.2</v>
      </c>
      <c r="E8" s="38">
        <v>0.4</v>
      </c>
      <c r="F8" s="37">
        <v>19.3</v>
      </c>
      <c r="G8" s="37">
        <v>124.7</v>
      </c>
      <c r="H8" s="42">
        <v>0</v>
      </c>
      <c r="I8" s="38">
        <v>0</v>
      </c>
      <c r="J8" s="38">
        <v>0</v>
      </c>
      <c r="K8" s="38">
        <v>9.1999999999999993</v>
      </c>
      <c r="L8" s="38">
        <v>13.2</v>
      </c>
      <c r="M8" s="42">
        <v>34.799999999999997</v>
      </c>
      <c r="N8" s="42">
        <v>0.4</v>
      </c>
      <c r="P8" s="12"/>
    </row>
    <row r="9" spans="1:16" ht="20.100000000000001" customHeight="1">
      <c r="A9" s="40" t="s">
        <v>25</v>
      </c>
      <c r="B9" s="40" t="s">
        <v>23</v>
      </c>
      <c r="C9" s="43" t="s">
        <v>51</v>
      </c>
      <c r="D9" s="38">
        <v>0.1</v>
      </c>
      <c r="E9" s="38">
        <v>0</v>
      </c>
      <c r="F9" s="37">
        <v>9.5</v>
      </c>
      <c r="G9" s="37">
        <v>62</v>
      </c>
      <c r="H9" s="51">
        <v>0</v>
      </c>
      <c r="I9" s="38">
        <v>0</v>
      </c>
      <c r="J9" s="38">
        <v>0.3</v>
      </c>
      <c r="K9" s="38">
        <v>13.6</v>
      </c>
      <c r="L9" s="38">
        <v>11.7</v>
      </c>
      <c r="M9" s="42">
        <v>22.1</v>
      </c>
      <c r="N9" s="42">
        <v>2.1</v>
      </c>
      <c r="P9" s="12"/>
    </row>
    <row r="10" spans="1:16" ht="20.100000000000001" customHeight="1">
      <c r="A10" s="40"/>
      <c r="B10" s="44" t="s">
        <v>16</v>
      </c>
      <c r="C10" s="114">
        <f>C9+C8+C7+C5+100</f>
        <v>510</v>
      </c>
      <c r="D10" s="45">
        <f>SUM(D5:D9)</f>
        <v>14.700000000000001</v>
      </c>
      <c r="E10" s="45">
        <f t="shared" ref="E10:N10" si="0">SUM(E5:E9)</f>
        <v>14.100000000000001</v>
      </c>
      <c r="F10" s="45">
        <f t="shared" si="0"/>
        <v>82.9</v>
      </c>
      <c r="G10" s="45">
        <f t="shared" si="0"/>
        <v>605.79999999999995</v>
      </c>
      <c r="H10" s="45">
        <f t="shared" si="0"/>
        <v>82</v>
      </c>
      <c r="I10" s="45">
        <f t="shared" si="0"/>
        <v>0.1</v>
      </c>
      <c r="J10" s="45">
        <f t="shared" si="0"/>
        <v>7.8999999999999995</v>
      </c>
      <c r="K10" s="45">
        <f t="shared" si="0"/>
        <v>105.8</v>
      </c>
      <c r="L10" s="45">
        <f t="shared" si="0"/>
        <v>63.2</v>
      </c>
      <c r="M10" s="45">
        <f t="shared" si="0"/>
        <v>215.00000000000003</v>
      </c>
      <c r="N10" s="45">
        <f t="shared" si="0"/>
        <v>4.8</v>
      </c>
    </row>
    <row r="11" spans="1:16" ht="20.100000000000001" customHeight="1">
      <c r="A11" s="40"/>
      <c r="B11" s="44"/>
      <c r="C11" s="7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</row>
    <row r="12" spans="1:16" s="1" customFormat="1" ht="20.100000000000001" customHeight="1">
      <c r="A12" s="44"/>
      <c r="B12" s="44" t="s">
        <v>31</v>
      </c>
      <c r="C12" s="57"/>
      <c r="D12" s="46"/>
      <c r="E12" s="46"/>
      <c r="F12" s="46"/>
      <c r="G12" s="45"/>
      <c r="H12" s="46"/>
      <c r="I12" s="46"/>
      <c r="J12" s="46"/>
      <c r="K12" s="46"/>
      <c r="L12" s="46"/>
      <c r="M12" s="46"/>
      <c r="N12" s="46"/>
      <c r="O12" s="18"/>
    </row>
    <row r="13" spans="1:16" s="1" customFormat="1" ht="20.100000000000001" customHeight="1">
      <c r="A13" s="40" t="s">
        <v>44</v>
      </c>
      <c r="B13" s="40" t="s">
        <v>73</v>
      </c>
      <c r="C13" s="41" t="s">
        <v>77</v>
      </c>
      <c r="D13" s="59">
        <v>0.28000000000000003</v>
      </c>
      <c r="E13" s="59">
        <v>0.04</v>
      </c>
      <c r="F13" s="59">
        <v>0.72</v>
      </c>
      <c r="G13" s="58">
        <v>4.8</v>
      </c>
      <c r="H13" s="59">
        <v>0</v>
      </c>
      <c r="I13" s="59">
        <v>0.02</v>
      </c>
      <c r="J13" s="59">
        <v>0.18</v>
      </c>
      <c r="K13" s="59">
        <v>6.8</v>
      </c>
      <c r="L13" s="59">
        <v>5.6</v>
      </c>
      <c r="M13" s="59">
        <v>12</v>
      </c>
      <c r="N13" s="59">
        <v>0.2</v>
      </c>
      <c r="O13" s="18"/>
    </row>
    <row r="14" spans="1:16" s="8" customFormat="1" ht="20.100000000000001" customHeight="1">
      <c r="A14" s="40" t="s">
        <v>130</v>
      </c>
      <c r="B14" s="35" t="s">
        <v>131</v>
      </c>
      <c r="C14" s="41" t="s">
        <v>51</v>
      </c>
      <c r="D14" s="38">
        <v>2.2000000000000002</v>
      </c>
      <c r="E14" s="38">
        <v>2.2999999999999998</v>
      </c>
      <c r="F14" s="38">
        <v>14</v>
      </c>
      <c r="G14" s="37">
        <v>134.6</v>
      </c>
      <c r="H14" s="38">
        <v>0</v>
      </c>
      <c r="I14" s="38">
        <v>0</v>
      </c>
      <c r="J14" s="38">
        <v>606</v>
      </c>
      <c r="K14" s="38">
        <v>23.4</v>
      </c>
      <c r="L14" s="38">
        <v>21.8</v>
      </c>
      <c r="M14" s="38">
        <v>54.1</v>
      </c>
      <c r="N14" s="38">
        <v>0.9</v>
      </c>
      <c r="O14" s="22"/>
    </row>
    <row r="15" spans="1:16" s="8" customFormat="1" ht="20.100000000000001" customHeight="1">
      <c r="A15" s="40" t="s">
        <v>144</v>
      </c>
      <c r="B15" s="40" t="s">
        <v>150</v>
      </c>
      <c r="C15" s="82">
        <v>90</v>
      </c>
      <c r="D15" s="38">
        <v>15.3</v>
      </c>
      <c r="E15" s="38">
        <v>19.8</v>
      </c>
      <c r="F15" s="38">
        <v>11.01</v>
      </c>
      <c r="G15" s="37">
        <v>241</v>
      </c>
      <c r="H15" s="38">
        <v>0.1</v>
      </c>
      <c r="I15" s="38">
        <v>0.1</v>
      </c>
      <c r="J15" s="38">
        <v>0</v>
      </c>
      <c r="K15" s="38">
        <v>17.100000000000001</v>
      </c>
      <c r="L15" s="38">
        <v>18.600000000000001</v>
      </c>
      <c r="M15" s="38">
        <v>141.19999999999999</v>
      </c>
      <c r="N15" s="38">
        <v>1.6</v>
      </c>
      <c r="O15" s="22"/>
      <c r="P15" s="22"/>
    </row>
    <row r="16" spans="1:16" s="68" customFormat="1" ht="20.100000000000001" customHeight="1">
      <c r="A16" s="40" t="s">
        <v>39</v>
      </c>
      <c r="B16" s="40" t="s">
        <v>17</v>
      </c>
      <c r="C16" s="41" t="s">
        <v>54</v>
      </c>
      <c r="D16" s="38">
        <v>8.59</v>
      </c>
      <c r="E16" s="38">
        <v>6.09</v>
      </c>
      <c r="F16" s="38">
        <v>38.67</v>
      </c>
      <c r="G16" s="37">
        <v>243.75</v>
      </c>
      <c r="H16" s="38">
        <v>0</v>
      </c>
      <c r="I16" s="38">
        <v>0.21</v>
      </c>
      <c r="J16" s="38">
        <v>0</v>
      </c>
      <c r="K16" s="38">
        <v>13.32</v>
      </c>
      <c r="L16" s="38">
        <v>135.83000000000001</v>
      </c>
      <c r="M16" s="38">
        <v>203.93</v>
      </c>
      <c r="N16" s="38">
        <v>4.5599999999999996</v>
      </c>
      <c r="O16" s="67"/>
      <c r="P16" s="67"/>
    </row>
    <row r="17" spans="1:17" s="8" customFormat="1" ht="19.5" customHeight="1">
      <c r="A17" s="40" t="s">
        <v>110</v>
      </c>
      <c r="B17" s="40" t="s">
        <v>35</v>
      </c>
      <c r="C17" s="41" t="s">
        <v>51</v>
      </c>
      <c r="D17" s="38">
        <v>0.68</v>
      </c>
      <c r="E17" s="38">
        <v>0.14000000000000001</v>
      </c>
      <c r="F17" s="38">
        <v>15.38</v>
      </c>
      <c r="G17" s="37">
        <v>107.3</v>
      </c>
      <c r="H17" s="38">
        <v>0</v>
      </c>
      <c r="I17" s="38">
        <v>0</v>
      </c>
      <c r="J17" s="38">
        <v>50</v>
      </c>
      <c r="K17" s="38">
        <v>21.3</v>
      </c>
      <c r="L17" s="38">
        <v>3.4</v>
      </c>
      <c r="M17" s="38">
        <v>3.44</v>
      </c>
      <c r="N17" s="38">
        <v>0.7</v>
      </c>
      <c r="O17" s="22"/>
      <c r="P17" s="22"/>
      <c r="Q17" s="22"/>
    </row>
    <row r="18" spans="1:17" s="8" customFormat="1" ht="20.100000000000001" customHeight="1">
      <c r="A18" s="40" t="s">
        <v>79</v>
      </c>
      <c r="B18" s="40" t="s">
        <v>85</v>
      </c>
      <c r="C18" s="41" t="s">
        <v>142</v>
      </c>
      <c r="D18" s="38">
        <v>2.8</v>
      </c>
      <c r="E18" s="38">
        <v>0.6</v>
      </c>
      <c r="F18" s="38">
        <v>28.3</v>
      </c>
      <c r="G18" s="37">
        <v>115</v>
      </c>
      <c r="H18" s="38">
        <v>0</v>
      </c>
      <c r="I18" s="38">
        <v>0</v>
      </c>
      <c r="J18" s="38">
        <v>0.1</v>
      </c>
      <c r="K18" s="38">
        <v>11.5</v>
      </c>
      <c r="L18" s="38">
        <v>12.5</v>
      </c>
      <c r="M18" s="38">
        <v>53</v>
      </c>
      <c r="N18" s="38">
        <v>0</v>
      </c>
      <c r="O18" s="22"/>
      <c r="P18" s="22"/>
    </row>
    <row r="19" spans="1:17" s="1" customFormat="1" ht="20.100000000000001" customHeight="1">
      <c r="A19" s="44"/>
      <c r="B19" s="44" t="s">
        <v>32</v>
      </c>
      <c r="C19" s="114">
        <f>50+C17+C16+C15+C14+C13</f>
        <v>750</v>
      </c>
      <c r="D19" s="45">
        <f t="shared" ref="D19:N19" si="1">SUM(D13:D18)</f>
        <v>29.85</v>
      </c>
      <c r="E19" s="46">
        <f t="shared" si="1"/>
        <v>28.970000000000002</v>
      </c>
      <c r="F19" s="46">
        <f t="shared" si="1"/>
        <v>108.08</v>
      </c>
      <c r="G19" s="45">
        <f t="shared" si="1"/>
        <v>846.44999999999993</v>
      </c>
      <c r="H19" s="46">
        <f t="shared" si="1"/>
        <v>0.1</v>
      </c>
      <c r="I19" s="46">
        <f t="shared" si="1"/>
        <v>0.33</v>
      </c>
      <c r="J19" s="46">
        <f t="shared" si="1"/>
        <v>656.28</v>
      </c>
      <c r="K19" s="46">
        <f t="shared" si="1"/>
        <v>93.42</v>
      </c>
      <c r="L19" s="46">
        <f t="shared" si="1"/>
        <v>197.73000000000002</v>
      </c>
      <c r="M19" s="46">
        <f t="shared" si="1"/>
        <v>467.67</v>
      </c>
      <c r="N19" s="46">
        <f t="shared" si="1"/>
        <v>7.96</v>
      </c>
      <c r="O19" s="18"/>
    </row>
    <row r="20" spans="1:17" ht="20.100000000000001" customHeight="1">
      <c r="A20" s="70"/>
      <c r="B20" s="69"/>
      <c r="C20" s="64"/>
      <c r="D20" s="72"/>
      <c r="E20" s="72"/>
      <c r="F20" s="72"/>
      <c r="G20" s="73"/>
      <c r="H20" s="72"/>
      <c r="I20" s="72"/>
      <c r="J20" s="72"/>
      <c r="K20" s="72"/>
      <c r="L20" s="72"/>
      <c r="M20" s="72"/>
      <c r="N20" s="72"/>
    </row>
    <row r="21" spans="1:17" ht="20.100000000000001" customHeight="1">
      <c r="A21" s="34"/>
      <c r="B21" s="44" t="s">
        <v>45</v>
      </c>
      <c r="C21" s="36"/>
      <c r="D21" s="38"/>
      <c r="E21" s="38"/>
      <c r="F21" s="38"/>
      <c r="G21" s="37"/>
      <c r="H21" s="38"/>
      <c r="I21" s="38"/>
      <c r="J21" s="38"/>
      <c r="K21" s="38"/>
      <c r="L21" s="38"/>
      <c r="M21" s="38"/>
      <c r="N21" s="38"/>
      <c r="P21" s="12"/>
    </row>
    <row r="22" spans="1:17" ht="20.100000000000001" customHeight="1">
      <c r="A22" s="40" t="s">
        <v>22</v>
      </c>
      <c r="B22" s="40" t="s">
        <v>18</v>
      </c>
      <c r="C22" s="43" t="s">
        <v>87</v>
      </c>
      <c r="D22" s="60">
        <v>0.1</v>
      </c>
      <c r="E22" s="66">
        <v>0</v>
      </c>
      <c r="F22" s="60">
        <v>10.199999999999999</v>
      </c>
      <c r="G22" s="58">
        <v>64</v>
      </c>
      <c r="H22" s="66">
        <v>0</v>
      </c>
      <c r="I22" s="59">
        <v>0</v>
      </c>
      <c r="J22" s="59">
        <v>2.7</v>
      </c>
      <c r="K22" s="60">
        <v>14</v>
      </c>
      <c r="L22" s="60">
        <v>2.2999999999999998</v>
      </c>
      <c r="M22" s="60">
        <v>4.2</v>
      </c>
      <c r="N22" s="58">
        <v>0.3</v>
      </c>
    </row>
    <row r="23" spans="1:17" ht="20.100000000000001" customHeight="1">
      <c r="A23" s="40"/>
      <c r="B23" s="40" t="s">
        <v>43</v>
      </c>
      <c r="C23" s="41" t="s">
        <v>57</v>
      </c>
      <c r="D23" s="38">
        <v>4.07</v>
      </c>
      <c r="E23" s="38">
        <v>4.5199999999999996</v>
      </c>
      <c r="F23" s="37">
        <v>27.88</v>
      </c>
      <c r="G23" s="37">
        <v>165</v>
      </c>
      <c r="H23" s="51">
        <v>26</v>
      </c>
      <c r="I23" s="38">
        <v>0.04</v>
      </c>
      <c r="J23" s="38">
        <v>0</v>
      </c>
      <c r="K23" s="38">
        <v>16.399999999999999</v>
      </c>
      <c r="L23" s="38">
        <v>6</v>
      </c>
      <c r="M23" s="42">
        <v>34.799999999999997</v>
      </c>
      <c r="N23" s="42">
        <v>0.4</v>
      </c>
      <c r="P23" s="12"/>
      <c r="Q23" s="12"/>
    </row>
    <row r="24" spans="1:17" ht="20.100000000000001" customHeight="1">
      <c r="A24" s="40"/>
      <c r="B24" s="44" t="s">
        <v>16</v>
      </c>
      <c r="C24" s="114">
        <f>C22+60</f>
        <v>270</v>
      </c>
      <c r="D24" s="45">
        <f t="shared" ref="D24:I24" si="2">SUM(D22:D23)</f>
        <v>4.17</v>
      </c>
      <c r="E24" s="46">
        <f t="shared" si="2"/>
        <v>4.5199999999999996</v>
      </c>
      <c r="F24" s="46">
        <f t="shared" si="2"/>
        <v>38.08</v>
      </c>
      <c r="G24" s="45">
        <f t="shared" si="2"/>
        <v>229</v>
      </c>
      <c r="H24" s="46">
        <f t="shared" si="2"/>
        <v>26</v>
      </c>
      <c r="I24" s="46">
        <f t="shared" si="2"/>
        <v>0.04</v>
      </c>
      <c r="J24" s="46">
        <f t="shared" ref="J24:N24" si="3">SUM(J22:J23)</f>
        <v>2.7</v>
      </c>
      <c r="K24" s="45">
        <f t="shared" si="3"/>
        <v>30.4</v>
      </c>
      <c r="L24" s="46">
        <f t="shared" si="3"/>
        <v>8.3000000000000007</v>
      </c>
      <c r="M24" s="46">
        <f t="shared" si="3"/>
        <v>39</v>
      </c>
      <c r="N24" s="45">
        <f t="shared" si="3"/>
        <v>0.7</v>
      </c>
      <c r="P24" s="12"/>
    </row>
  </sheetData>
  <mergeCells count="1">
    <mergeCell ref="G2:G3"/>
  </mergeCells>
  <phoneticPr fontId="1" type="noConversion"/>
  <pageMargins left="0.75" right="0.75" top="1" bottom="1" header="0.5" footer="0.5"/>
  <pageSetup paperSize="9" scale="76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5"/>
  <sheetViews>
    <sheetView topLeftCell="A4" zoomScale="80" zoomScaleNormal="80" workbookViewId="0">
      <selection activeCell="B14" sqref="B14"/>
    </sheetView>
  </sheetViews>
  <sheetFormatPr defaultRowHeight="12.75"/>
  <cols>
    <col min="1" max="1" width="12.7109375" style="12" customWidth="1"/>
    <col min="2" max="2" width="41.140625" style="12" customWidth="1"/>
    <col min="3" max="3" width="11.7109375" style="12" customWidth="1"/>
    <col min="4" max="6" width="8.7109375" style="12" customWidth="1"/>
    <col min="7" max="7" width="19.28515625" style="12" customWidth="1"/>
    <col min="8" max="14" width="8.7109375" style="12" customWidth="1"/>
    <col min="15" max="15" width="9.140625" style="12"/>
  </cols>
  <sheetData>
    <row r="1" spans="1:18" s="3" customFormat="1" ht="45" customHeight="1">
      <c r="A1" s="10"/>
      <c r="B1" s="50" t="s">
        <v>169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8" s="2" customFormat="1" ht="17.25" customHeight="1">
      <c r="A2" s="4" t="s">
        <v>15</v>
      </c>
      <c r="B2" s="15" t="s">
        <v>56</v>
      </c>
      <c r="C2" s="4" t="s">
        <v>1</v>
      </c>
      <c r="D2" s="16" t="s">
        <v>53</v>
      </c>
      <c r="E2" s="33"/>
      <c r="F2" s="33"/>
      <c r="G2" s="118" t="s">
        <v>52</v>
      </c>
      <c r="H2" s="17" t="s">
        <v>5</v>
      </c>
      <c r="I2" s="32"/>
      <c r="J2" s="32"/>
      <c r="K2" s="17" t="s">
        <v>13</v>
      </c>
      <c r="L2" s="32"/>
      <c r="M2" s="32"/>
      <c r="N2" s="33"/>
      <c r="O2" s="18"/>
      <c r="P2" s="19"/>
    </row>
    <row r="3" spans="1:18" s="2" customFormat="1" ht="18" customHeight="1">
      <c r="A3" s="5" t="s">
        <v>48</v>
      </c>
      <c r="B3" s="20" t="s">
        <v>0</v>
      </c>
      <c r="C3" s="5" t="s">
        <v>49</v>
      </c>
      <c r="D3" s="33" t="s">
        <v>2</v>
      </c>
      <c r="E3" s="29" t="s">
        <v>3</v>
      </c>
      <c r="F3" s="29" t="s">
        <v>4</v>
      </c>
      <c r="G3" s="119"/>
      <c r="H3" s="29" t="s">
        <v>6</v>
      </c>
      <c r="I3" s="29" t="s">
        <v>8</v>
      </c>
      <c r="J3" s="29" t="s">
        <v>7</v>
      </c>
      <c r="K3" s="29" t="s">
        <v>10</v>
      </c>
      <c r="L3" s="29" t="s">
        <v>11</v>
      </c>
      <c r="M3" s="29" t="s">
        <v>12</v>
      </c>
      <c r="N3" s="29" t="s">
        <v>9</v>
      </c>
      <c r="O3" s="21"/>
      <c r="P3" s="19"/>
    </row>
    <row r="4" spans="1:18" ht="20.100000000000001" customHeight="1">
      <c r="A4" s="11"/>
      <c r="B4" s="44" t="s">
        <v>14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P4" s="12"/>
      <c r="Q4" s="12"/>
      <c r="R4" s="12"/>
    </row>
    <row r="5" spans="1:18" ht="20.25" customHeight="1">
      <c r="A5" s="113" t="s">
        <v>133</v>
      </c>
      <c r="B5" s="111" t="s">
        <v>132</v>
      </c>
      <c r="C5" s="112">
        <v>200</v>
      </c>
      <c r="D5" s="37">
        <v>7.7</v>
      </c>
      <c r="E5" s="37">
        <v>9.6999999999999993</v>
      </c>
      <c r="F5" s="37">
        <v>39</v>
      </c>
      <c r="G5" s="42">
        <v>294.82</v>
      </c>
      <c r="H5" s="37">
        <v>48.3</v>
      </c>
      <c r="I5" s="37">
        <v>0.1</v>
      </c>
      <c r="J5" s="42">
        <v>0.9</v>
      </c>
      <c r="K5" s="37">
        <v>129.30000000000001</v>
      </c>
      <c r="L5" s="42">
        <v>39</v>
      </c>
      <c r="M5" s="42">
        <v>195</v>
      </c>
      <c r="N5" s="42">
        <v>2.1</v>
      </c>
      <c r="P5" s="12"/>
    </row>
    <row r="6" spans="1:18" ht="20.100000000000001" customHeight="1">
      <c r="A6" s="40" t="s">
        <v>173</v>
      </c>
      <c r="B6" s="40" t="s">
        <v>174</v>
      </c>
      <c r="C6" s="43" t="s">
        <v>175</v>
      </c>
      <c r="D6" s="60">
        <v>3.5</v>
      </c>
      <c r="E6" s="66">
        <v>4.4000000000000004</v>
      </c>
      <c r="F6" s="60">
        <v>0</v>
      </c>
      <c r="G6" s="58">
        <v>54</v>
      </c>
      <c r="H6" s="66">
        <v>0</v>
      </c>
      <c r="I6" s="59">
        <v>0</v>
      </c>
      <c r="J6" s="59">
        <v>0.2</v>
      </c>
      <c r="K6" s="60">
        <v>150</v>
      </c>
      <c r="L6" s="60">
        <v>7.5</v>
      </c>
      <c r="M6" s="60">
        <v>81</v>
      </c>
      <c r="N6" s="58">
        <v>0.2</v>
      </c>
    </row>
    <row r="7" spans="1:18" ht="20.100000000000001" customHeight="1">
      <c r="A7" s="35" t="s">
        <v>79</v>
      </c>
      <c r="B7" s="40" t="s">
        <v>43</v>
      </c>
      <c r="C7" s="41" t="s">
        <v>101</v>
      </c>
      <c r="D7" s="38">
        <v>2.7</v>
      </c>
      <c r="E7" s="38">
        <v>4.5</v>
      </c>
      <c r="F7" s="37">
        <v>28</v>
      </c>
      <c r="G7" s="37">
        <v>118</v>
      </c>
      <c r="H7" s="42">
        <v>0</v>
      </c>
      <c r="I7" s="38">
        <v>0</v>
      </c>
      <c r="J7" s="38">
        <v>0.1</v>
      </c>
      <c r="K7" s="38">
        <v>6</v>
      </c>
      <c r="L7" s="38">
        <v>5.6</v>
      </c>
      <c r="M7" s="42">
        <v>18.7</v>
      </c>
      <c r="N7" s="42">
        <v>0.6</v>
      </c>
    </row>
    <row r="8" spans="1:18" ht="20.100000000000001" customHeight="1">
      <c r="A8" s="40" t="s">
        <v>79</v>
      </c>
      <c r="B8" s="40" t="s">
        <v>78</v>
      </c>
      <c r="C8" s="43" t="s">
        <v>50</v>
      </c>
      <c r="D8" s="60">
        <v>3.2</v>
      </c>
      <c r="E8" s="66">
        <v>0.4</v>
      </c>
      <c r="F8" s="60">
        <v>19.3</v>
      </c>
      <c r="G8" s="58">
        <v>124.7</v>
      </c>
      <c r="H8" s="66">
        <v>0</v>
      </c>
      <c r="I8" s="59">
        <v>0</v>
      </c>
      <c r="J8" s="59">
        <v>0</v>
      </c>
      <c r="K8" s="60">
        <v>9.1999999999999993</v>
      </c>
      <c r="L8" s="60">
        <v>13.2</v>
      </c>
      <c r="M8" s="60">
        <v>34.799999999999997</v>
      </c>
      <c r="N8" s="58">
        <v>0.4</v>
      </c>
    </row>
    <row r="9" spans="1:18" ht="19.5" customHeight="1">
      <c r="A9" s="40" t="s">
        <v>105</v>
      </c>
      <c r="B9" s="111" t="s">
        <v>19</v>
      </c>
      <c r="C9" s="112">
        <v>200</v>
      </c>
      <c r="D9" s="58">
        <v>3.2</v>
      </c>
      <c r="E9" s="58">
        <v>2.9</v>
      </c>
      <c r="F9" s="58">
        <v>13.8</v>
      </c>
      <c r="G9" s="60">
        <v>98</v>
      </c>
      <c r="H9" s="58">
        <v>19</v>
      </c>
      <c r="I9" s="58">
        <v>0</v>
      </c>
      <c r="J9" s="60">
        <v>0.7</v>
      </c>
      <c r="K9" s="58">
        <v>111.3</v>
      </c>
      <c r="L9" s="60">
        <v>22.3</v>
      </c>
      <c r="M9" s="60">
        <v>91.1</v>
      </c>
      <c r="N9" s="60">
        <v>0.6</v>
      </c>
      <c r="O9"/>
    </row>
    <row r="10" spans="1:18" ht="20.100000000000001" customHeight="1">
      <c r="A10" s="40"/>
      <c r="B10" s="44" t="s">
        <v>16</v>
      </c>
      <c r="C10" s="114">
        <f>C9+C8+C6+C5+50</f>
        <v>505</v>
      </c>
      <c r="D10" s="45">
        <f t="shared" ref="D10:N10" si="0">SUM(D5:D9)</f>
        <v>20.299999999999997</v>
      </c>
      <c r="E10" s="45">
        <f t="shared" si="0"/>
        <v>21.9</v>
      </c>
      <c r="F10" s="45">
        <f t="shared" si="0"/>
        <v>100.1</v>
      </c>
      <c r="G10" s="45">
        <f t="shared" si="0"/>
        <v>689.52</v>
      </c>
      <c r="H10" s="45">
        <f t="shared" si="0"/>
        <v>67.3</v>
      </c>
      <c r="I10" s="45">
        <f t="shared" si="0"/>
        <v>0.1</v>
      </c>
      <c r="J10" s="45">
        <f t="shared" si="0"/>
        <v>1.9000000000000001</v>
      </c>
      <c r="K10" s="45">
        <f t="shared" si="0"/>
        <v>405.8</v>
      </c>
      <c r="L10" s="45">
        <f t="shared" si="0"/>
        <v>87.6</v>
      </c>
      <c r="M10" s="45">
        <f t="shared" si="0"/>
        <v>420.6</v>
      </c>
      <c r="N10" s="45">
        <f t="shared" si="0"/>
        <v>3.9000000000000004</v>
      </c>
      <c r="P10" s="12"/>
      <c r="Q10" s="12"/>
      <c r="R10" s="12"/>
    </row>
    <row r="11" spans="1:18" ht="20.100000000000001" customHeight="1">
      <c r="A11" s="40"/>
      <c r="B11" s="44"/>
      <c r="C11" s="75"/>
      <c r="D11" s="76"/>
      <c r="E11" s="44"/>
      <c r="F11" s="76"/>
      <c r="G11" s="44"/>
      <c r="H11" s="77"/>
      <c r="I11" s="44"/>
      <c r="J11" s="44"/>
      <c r="K11" s="76"/>
      <c r="L11" s="44"/>
      <c r="M11" s="77"/>
      <c r="N11" s="77"/>
    </row>
    <row r="12" spans="1:18" s="1" customFormat="1" ht="20.100000000000001" customHeight="1">
      <c r="A12" s="44"/>
      <c r="B12" s="44" t="s">
        <v>31</v>
      </c>
      <c r="C12" s="103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18"/>
    </row>
    <row r="13" spans="1:18" s="1" customFormat="1" ht="20.100000000000001" customHeight="1">
      <c r="A13" s="40" t="s">
        <v>44</v>
      </c>
      <c r="B13" s="40" t="s">
        <v>73</v>
      </c>
      <c r="C13" s="41" t="s">
        <v>77</v>
      </c>
      <c r="D13" s="59">
        <v>0.28000000000000003</v>
      </c>
      <c r="E13" s="59">
        <v>0.04</v>
      </c>
      <c r="F13" s="59">
        <v>0.72</v>
      </c>
      <c r="G13" s="58">
        <v>4.8</v>
      </c>
      <c r="H13" s="59">
        <v>0</v>
      </c>
      <c r="I13" s="59">
        <v>0.02</v>
      </c>
      <c r="J13" s="59">
        <v>0.18</v>
      </c>
      <c r="K13" s="59">
        <v>6.8</v>
      </c>
      <c r="L13" s="59">
        <v>5.6</v>
      </c>
      <c r="M13" s="59">
        <v>12</v>
      </c>
      <c r="N13" s="59">
        <v>0.2</v>
      </c>
      <c r="O13" s="18"/>
    </row>
    <row r="14" spans="1:18" s="68" customFormat="1" ht="31.5" customHeight="1">
      <c r="A14" s="98" t="s">
        <v>65</v>
      </c>
      <c r="B14" s="116" t="s">
        <v>134</v>
      </c>
      <c r="C14" s="100">
        <v>200</v>
      </c>
      <c r="D14" s="99">
        <v>6.76</v>
      </c>
      <c r="E14" s="99">
        <v>2.62</v>
      </c>
      <c r="F14" s="99">
        <v>10.5</v>
      </c>
      <c r="G14" s="101">
        <v>128.62</v>
      </c>
      <c r="H14" s="38">
        <v>0</v>
      </c>
      <c r="I14" s="38">
        <v>0.1</v>
      </c>
      <c r="J14" s="38">
        <v>19.2</v>
      </c>
      <c r="K14" s="38">
        <v>16</v>
      </c>
      <c r="L14" s="38">
        <v>24.9</v>
      </c>
      <c r="M14" s="38">
        <v>61.8</v>
      </c>
      <c r="N14" s="38">
        <v>0.9</v>
      </c>
      <c r="O14" s="67"/>
      <c r="P14" s="67"/>
      <c r="Q14" s="67"/>
    </row>
    <row r="15" spans="1:18" s="8" customFormat="1" ht="20.100000000000001" customHeight="1">
      <c r="A15" s="40" t="s">
        <v>97</v>
      </c>
      <c r="B15" s="40" t="s">
        <v>149</v>
      </c>
      <c r="C15" s="41" t="s">
        <v>61</v>
      </c>
      <c r="D15" s="38">
        <v>18</v>
      </c>
      <c r="E15" s="38">
        <v>11.2</v>
      </c>
      <c r="F15" s="38">
        <v>9.6</v>
      </c>
      <c r="G15" s="37">
        <v>227.8</v>
      </c>
      <c r="H15" s="38">
        <v>13.6</v>
      </c>
      <c r="I15" s="38">
        <v>0.1</v>
      </c>
      <c r="J15" s="38">
        <v>0.5</v>
      </c>
      <c r="K15" s="38">
        <v>15.5</v>
      </c>
      <c r="L15" s="38">
        <v>21.3</v>
      </c>
      <c r="M15" s="38">
        <v>105.8</v>
      </c>
      <c r="N15" s="38">
        <v>1.6</v>
      </c>
      <c r="O15" s="22"/>
    </row>
    <row r="16" spans="1:18" s="68" customFormat="1" ht="20.100000000000001" customHeight="1">
      <c r="A16" s="40" t="s">
        <v>39</v>
      </c>
      <c r="B16" s="40" t="s">
        <v>100</v>
      </c>
      <c r="C16" s="41" t="s">
        <v>54</v>
      </c>
      <c r="D16" s="38">
        <v>8.4</v>
      </c>
      <c r="E16" s="38">
        <v>8.9</v>
      </c>
      <c r="F16" s="38">
        <v>37.4</v>
      </c>
      <c r="G16" s="37">
        <v>262.5</v>
      </c>
      <c r="H16" s="38">
        <v>37.5</v>
      </c>
      <c r="I16" s="38">
        <v>0.2</v>
      </c>
      <c r="J16" s="38">
        <v>0</v>
      </c>
      <c r="K16" s="38">
        <v>24.8</v>
      </c>
      <c r="L16" s="38">
        <v>131.69999999999999</v>
      </c>
      <c r="M16" s="38">
        <v>197.3</v>
      </c>
      <c r="N16" s="38">
        <v>4.5</v>
      </c>
      <c r="O16" s="67"/>
      <c r="P16" s="67"/>
    </row>
    <row r="17" spans="1:17" s="8" customFormat="1" ht="20.100000000000001" customHeight="1">
      <c r="A17" s="40" t="s">
        <v>59</v>
      </c>
      <c r="B17" s="40" t="s">
        <v>88</v>
      </c>
      <c r="C17" s="41" t="s">
        <v>51</v>
      </c>
      <c r="D17" s="59">
        <v>1</v>
      </c>
      <c r="E17" s="59">
        <v>0</v>
      </c>
      <c r="F17" s="59">
        <v>25.7</v>
      </c>
      <c r="G17" s="58">
        <v>141.19999999999999</v>
      </c>
      <c r="H17" s="59">
        <v>0</v>
      </c>
      <c r="I17" s="59">
        <v>4</v>
      </c>
      <c r="J17" s="59">
        <v>0.2</v>
      </c>
      <c r="K17" s="59">
        <v>14</v>
      </c>
      <c r="L17" s="59">
        <v>8</v>
      </c>
      <c r="M17" s="59">
        <v>14</v>
      </c>
      <c r="N17" s="59">
        <v>2.8</v>
      </c>
      <c r="O17" s="22"/>
    </row>
    <row r="18" spans="1:17" s="8" customFormat="1" ht="20.100000000000001" customHeight="1">
      <c r="A18" s="40" t="s">
        <v>79</v>
      </c>
      <c r="B18" s="40" t="s">
        <v>85</v>
      </c>
      <c r="C18" s="41" t="s">
        <v>142</v>
      </c>
      <c r="D18" s="38">
        <v>2.8</v>
      </c>
      <c r="E18" s="38">
        <v>0.6</v>
      </c>
      <c r="F18" s="38">
        <v>28.3</v>
      </c>
      <c r="G18" s="37">
        <v>115</v>
      </c>
      <c r="H18" s="38">
        <v>0</v>
      </c>
      <c r="I18" s="38">
        <v>0</v>
      </c>
      <c r="J18" s="38">
        <v>0.1</v>
      </c>
      <c r="K18" s="38">
        <v>11.5</v>
      </c>
      <c r="L18" s="38">
        <v>12.5</v>
      </c>
      <c r="M18" s="38">
        <v>53</v>
      </c>
      <c r="N18" s="38">
        <v>0</v>
      </c>
      <c r="O18" s="22"/>
      <c r="P18" s="22"/>
    </row>
    <row r="19" spans="1:17" s="1" customFormat="1" ht="20.100000000000001" customHeight="1">
      <c r="A19" s="44"/>
      <c r="B19" s="44" t="s">
        <v>32</v>
      </c>
      <c r="C19" s="114">
        <f>50+C17+C16+C15+C14+C13</f>
        <v>750</v>
      </c>
      <c r="D19" s="46">
        <f t="shared" ref="D19:N19" si="1">SUM(D13:D18)</f>
        <v>37.239999999999995</v>
      </c>
      <c r="E19" s="46">
        <f t="shared" si="1"/>
        <v>23.36</v>
      </c>
      <c r="F19" s="46">
        <f t="shared" si="1"/>
        <v>112.22</v>
      </c>
      <c r="G19" s="45">
        <f t="shared" si="1"/>
        <v>879.92000000000007</v>
      </c>
      <c r="H19" s="46">
        <f t="shared" si="1"/>
        <v>51.1</v>
      </c>
      <c r="I19" s="46">
        <f t="shared" si="1"/>
        <v>4.42</v>
      </c>
      <c r="J19" s="46">
        <f t="shared" si="1"/>
        <v>20.18</v>
      </c>
      <c r="K19" s="46">
        <f t="shared" si="1"/>
        <v>88.6</v>
      </c>
      <c r="L19" s="46">
        <f t="shared" si="1"/>
        <v>204</v>
      </c>
      <c r="M19" s="46">
        <f t="shared" si="1"/>
        <v>443.9</v>
      </c>
      <c r="N19" s="46">
        <f t="shared" si="1"/>
        <v>10</v>
      </c>
      <c r="O19" s="18"/>
    </row>
    <row r="20" spans="1:17" ht="20.100000000000001" customHeight="1">
      <c r="A20" s="70"/>
      <c r="B20" s="69"/>
      <c r="C20" s="64"/>
      <c r="D20" s="72"/>
      <c r="E20" s="72"/>
      <c r="F20" s="72"/>
      <c r="G20" s="73"/>
      <c r="H20" s="72"/>
      <c r="I20" s="72"/>
      <c r="J20" s="72"/>
      <c r="K20" s="72"/>
      <c r="L20" s="72"/>
      <c r="M20" s="72"/>
      <c r="N20" s="72"/>
    </row>
    <row r="21" spans="1:17" ht="20.100000000000001" customHeight="1">
      <c r="A21" s="34"/>
      <c r="B21" s="44" t="s">
        <v>45</v>
      </c>
      <c r="C21" s="36"/>
      <c r="D21" s="38"/>
      <c r="E21" s="38"/>
      <c r="F21" s="38"/>
      <c r="G21" s="37"/>
      <c r="H21" s="38"/>
      <c r="I21" s="38"/>
      <c r="J21" s="38"/>
      <c r="K21" s="38"/>
      <c r="L21" s="38"/>
      <c r="M21" s="38"/>
      <c r="N21" s="38"/>
      <c r="P21" s="12"/>
    </row>
    <row r="22" spans="1:17" ht="20.100000000000001" customHeight="1">
      <c r="A22" s="34"/>
      <c r="B22" s="35" t="s">
        <v>135</v>
      </c>
      <c r="C22" s="36">
        <v>200</v>
      </c>
      <c r="D22" s="37">
        <v>1</v>
      </c>
      <c r="E22" s="38">
        <v>0</v>
      </c>
      <c r="F22" s="38">
        <v>12.7</v>
      </c>
      <c r="G22" s="37">
        <v>86</v>
      </c>
      <c r="H22" s="38">
        <v>0</v>
      </c>
      <c r="I22" s="38">
        <v>0.01</v>
      </c>
      <c r="J22" s="38">
        <v>2</v>
      </c>
      <c r="K22" s="37">
        <v>7</v>
      </c>
      <c r="L22" s="38">
        <v>4</v>
      </c>
      <c r="M22" s="38">
        <v>7</v>
      </c>
      <c r="N22" s="37">
        <v>1.4</v>
      </c>
      <c r="P22" s="12"/>
    </row>
    <row r="23" spans="1:17" ht="20.100000000000001" customHeight="1">
      <c r="A23" s="40"/>
      <c r="B23" s="40"/>
      <c r="C23" s="41"/>
      <c r="D23" s="38"/>
      <c r="E23" s="38"/>
      <c r="F23" s="37"/>
      <c r="G23" s="37"/>
      <c r="H23" s="51"/>
      <c r="I23" s="38"/>
      <c r="J23" s="38"/>
      <c r="K23" s="38"/>
      <c r="L23" s="38"/>
      <c r="M23" s="42"/>
      <c r="N23" s="42"/>
      <c r="P23" s="12"/>
      <c r="Q23" s="12"/>
    </row>
    <row r="24" spans="1:17" ht="20.100000000000001" customHeight="1">
      <c r="A24" s="40"/>
      <c r="B24" s="44" t="s">
        <v>16</v>
      </c>
      <c r="C24" s="114">
        <v>200</v>
      </c>
      <c r="D24" s="45">
        <f t="shared" ref="D24:N24" si="2">SUM(D22:D23)</f>
        <v>1</v>
      </c>
      <c r="E24" s="46">
        <f t="shared" si="2"/>
        <v>0</v>
      </c>
      <c r="F24" s="46">
        <f t="shared" si="2"/>
        <v>12.7</v>
      </c>
      <c r="G24" s="45">
        <f t="shared" si="2"/>
        <v>86</v>
      </c>
      <c r="H24" s="46">
        <f t="shared" si="2"/>
        <v>0</v>
      </c>
      <c r="I24" s="46">
        <f t="shared" si="2"/>
        <v>0.01</v>
      </c>
      <c r="J24" s="46">
        <f t="shared" si="2"/>
        <v>2</v>
      </c>
      <c r="K24" s="45">
        <f t="shared" si="2"/>
        <v>7</v>
      </c>
      <c r="L24" s="46">
        <f t="shared" si="2"/>
        <v>4</v>
      </c>
      <c r="M24" s="46">
        <f t="shared" si="2"/>
        <v>7</v>
      </c>
      <c r="N24" s="45">
        <f t="shared" si="2"/>
        <v>1.4</v>
      </c>
      <c r="P24" s="12"/>
    </row>
    <row r="25" spans="1:17">
      <c r="A25" s="53"/>
      <c r="B25" s="53"/>
      <c r="C25" s="104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</row>
  </sheetData>
  <mergeCells count="1">
    <mergeCell ref="G2:G3"/>
  </mergeCells>
  <phoneticPr fontId="1" type="noConversion"/>
  <pageMargins left="0.75" right="0.75" top="1" bottom="1" header="0.5" footer="0.5"/>
  <pageSetup paperSize="9" scale="77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4"/>
  <sheetViews>
    <sheetView topLeftCell="A4" zoomScale="80" zoomScaleNormal="80" workbookViewId="0">
      <selection activeCell="A23" sqref="A23:XFD23"/>
    </sheetView>
  </sheetViews>
  <sheetFormatPr defaultRowHeight="12.75"/>
  <cols>
    <col min="1" max="1" width="12.7109375" style="12" customWidth="1"/>
    <col min="2" max="2" width="44.7109375" style="12" customWidth="1"/>
    <col min="3" max="3" width="12" style="12" customWidth="1"/>
    <col min="4" max="6" width="8.7109375" style="12" customWidth="1"/>
    <col min="7" max="7" width="18.28515625" style="12" customWidth="1"/>
    <col min="8" max="14" width="8.7109375" style="12" customWidth="1"/>
    <col min="15" max="16" width="9.140625" style="12"/>
  </cols>
  <sheetData>
    <row r="1" spans="1:17" s="3" customFormat="1" ht="45" customHeight="1">
      <c r="A1" s="10"/>
      <c r="B1" s="50" t="s">
        <v>170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7" s="2" customFormat="1" ht="17.25" customHeight="1">
      <c r="A2" s="4" t="s">
        <v>15</v>
      </c>
      <c r="B2" s="15" t="s">
        <v>56</v>
      </c>
      <c r="C2" s="4" t="s">
        <v>1</v>
      </c>
      <c r="D2" s="16" t="s">
        <v>53</v>
      </c>
      <c r="E2" s="33"/>
      <c r="F2" s="33"/>
      <c r="G2" s="118" t="s">
        <v>52</v>
      </c>
      <c r="H2" s="17" t="s">
        <v>5</v>
      </c>
      <c r="I2" s="32"/>
      <c r="J2" s="32"/>
      <c r="K2" s="17" t="s">
        <v>13</v>
      </c>
      <c r="L2" s="32"/>
      <c r="M2" s="32"/>
      <c r="N2" s="33"/>
      <c r="O2" s="18"/>
      <c r="P2" s="19"/>
    </row>
    <row r="3" spans="1:17" s="2" customFormat="1" ht="18" customHeight="1">
      <c r="A3" s="5" t="s">
        <v>48</v>
      </c>
      <c r="B3" s="20" t="s">
        <v>0</v>
      </c>
      <c r="C3" s="5" t="s">
        <v>49</v>
      </c>
      <c r="D3" s="33" t="s">
        <v>2</v>
      </c>
      <c r="E3" s="29" t="s">
        <v>3</v>
      </c>
      <c r="F3" s="29" t="s">
        <v>4</v>
      </c>
      <c r="G3" s="119"/>
      <c r="H3" s="29" t="s">
        <v>6</v>
      </c>
      <c r="I3" s="29" t="s">
        <v>8</v>
      </c>
      <c r="J3" s="29" t="s">
        <v>7</v>
      </c>
      <c r="K3" s="29" t="s">
        <v>10</v>
      </c>
      <c r="L3" s="29" t="s">
        <v>11</v>
      </c>
      <c r="M3" s="29" t="s">
        <v>12</v>
      </c>
      <c r="N3" s="29" t="s">
        <v>9</v>
      </c>
      <c r="O3" s="21"/>
      <c r="P3" s="19"/>
    </row>
    <row r="4" spans="1:17" s="71" customFormat="1" ht="19.5" customHeight="1">
      <c r="A4" s="86"/>
      <c r="B4" s="62" t="s">
        <v>14</v>
      </c>
      <c r="C4" s="87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</row>
    <row r="5" spans="1:17" s="1" customFormat="1" ht="20.100000000000001" customHeight="1">
      <c r="A5" s="40" t="s">
        <v>44</v>
      </c>
      <c r="B5" s="40" t="s">
        <v>73</v>
      </c>
      <c r="C5" s="41" t="s">
        <v>77</v>
      </c>
      <c r="D5" s="59">
        <v>0.28000000000000003</v>
      </c>
      <c r="E5" s="59">
        <v>0.04</v>
      </c>
      <c r="F5" s="59">
        <v>0.72</v>
      </c>
      <c r="G5" s="58">
        <v>4.8</v>
      </c>
      <c r="H5" s="59">
        <v>0</v>
      </c>
      <c r="I5" s="59">
        <v>0.02</v>
      </c>
      <c r="J5" s="59">
        <v>0.18</v>
      </c>
      <c r="K5" s="59">
        <v>6.8</v>
      </c>
      <c r="L5" s="59">
        <v>5.6</v>
      </c>
      <c r="M5" s="59">
        <v>12</v>
      </c>
      <c r="N5" s="59">
        <v>0.2</v>
      </c>
      <c r="O5" s="18"/>
    </row>
    <row r="6" spans="1:17" ht="19.5" customHeight="1">
      <c r="A6" s="85" t="s">
        <v>29</v>
      </c>
      <c r="B6" s="59" t="s">
        <v>111</v>
      </c>
      <c r="C6" s="41" t="s">
        <v>108</v>
      </c>
      <c r="D6" s="59">
        <v>11</v>
      </c>
      <c r="E6" s="59">
        <v>11.5</v>
      </c>
      <c r="F6" s="58">
        <v>38.1</v>
      </c>
      <c r="G6" s="58">
        <v>256.60000000000002</v>
      </c>
      <c r="H6" s="60">
        <v>88</v>
      </c>
      <c r="I6" s="59">
        <v>0.1</v>
      </c>
      <c r="J6" s="59">
        <v>0.1</v>
      </c>
      <c r="K6" s="59">
        <v>203</v>
      </c>
      <c r="L6" s="59">
        <v>16.3</v>
      </c>
      <c r="M6" s="60">
        <v>156.4</v>
      </c>
      <c r="N6" s="60">
        <v>1.1000000000000001</v>
      </c>
      <c r="O6"/>
      <c r="P6"/>
    </row>
    <row r="7" spans="1:17" ht="20.100000000000001" customHeight="1">
      <c r="A7" s="40" t="s">
        <v>66</v>
      </c>
      <c r="B7" s="40" t="s">
        <v>86</v>
      </c>
      <c r="C7" s="43" t="s">
        <v>71</v>
      </c>
      <c r="D7" s="60">
        <v>0.1</v>
      </c>
      <c r="E7" s="66">
        <v>8.3000000000000007</v>
      </c>
      <c r="F7" s="60">
        <v>0.1</v>
      </c>
      <c r="G7" s="58">
        <v>65.7</v>
      </c>
      <c r="H7" s="66">
        <v>40</v>
      </c>
      <c r="I7" s="59">
        <v>0</v>
      </c>
      <c r="J7" s="59">
        <v>0</v>
      </c>
      <c r="K7" s="60">
        <v>2.4</v>
      </c>
      <c r="L7" s="60">
        <v>0</v>
      </c>
      <c r="M7" s="60">
        <v>3</v>
      </c>
      <c r="N7" s="58">
        <v>0</v>
      </c>
      <c r="P7"/>
    </row>
    <row r="8" spans="1:17" ht="20.100000000000001" customHeight="1">
      <c r="A8" s="40" t="s">
        <v>79</v>
      </c>
      <c r="B8" s="40" t="s">
        <v>78</v>
      </c>
      <c r="C8" s="43" t="s">
        <v>80</v>
      </c>
      <c r="D8" s="60">
        <v>2.8</v>
      </c>
      <c r="E8" s="66">
        <v>0.6</v>
      </c>
      <c r="F8" s="60">
        <v>28.3</v>
      </c>
      <c r="G8" s="58">
        <v>115</v>
      </c>
      <c r="H8" s="66">
        <v>0</v>
      </c>
      <c r="I8" s="59">
        <v>0.1</v>
      </c>
      <c r="J8" s="59">
        <v>0</v>
      </c>
      <c r="K8" s="60">
        <v>11.5</v>
      </c>
      <c r="L8" s="60">
        <v>12.5</v>
      </c>
      <c r="M8" s="60">
        <v>53</v>
      </c>
      <c r="N8" s="58">
        <v>1.6</v>
      </c>
      <c r="P8"/>
    </row>
    <row r="9" spans="1:17" ht="20.100000000000001" customHeight="1">
      <c r="A9" s="40" t="s">
        <v>25</v>
      </c>
      <c r="B9" s="40" t="s">
        <v>23</v>
      </c>
      <c r="C9" s="43" t="s">
        <v>51</v>
      </c>
      <c r="D9" s="38">
        <v>0.1</v>
      </c>
      <c r="E9" s="38">
        <v>0</v>
      </c>
      <c r="F9" s="37">
        <v>9.5</v>
      </c>
      <c r="G9" s="37">
        <v>62</v>
      </c>
      <c r="H9" s="51">
        <v>0</v>
      </c>
      <c r="I9" s="38">
        <v>0</v>
      </c>
      <c r="J9" s="38">
        <v>0.3</v>
      </c>
      <c r="K9" s="38">
        <v>13.6</v>
      </c>
      <c r="L9" s="38">
        <v>11.7</v>
      </c>
      <c r="M9" s="42">
        <v>22.1</v>
      </c>
      <c r="N9" s="42">
        <v>2.1</v>
      </c>
    </row>
    <row r="10" spans="1:17" ht="20.100000000000001" customHeight="1">
      <c r="A10" s="59"/>
      <c r="B10" s="62" t="s">
        <v>16</v>
      </c>
      <c r="C10" s="114">
        <f>C9+C8+C7+C6+C5</f>
        <v>500</v>
      </c>
      <c r="D10" s="61">
        <f t="shared" ref="D10:N10" si="0">SUM(D5:D9)</f>
        <v>14.28</v>
      </c>
      <c r="E10" s="62">
        <f t="shared" si="0"/>
        <v>20.440000000000001</v>
      </c>
      <c r="F10" s="61">
        <f t="shared" si="0"/>
        <v>76.72</v>
      </c>
      <c r="G10" s="61">
        <f t="shared" si="0"/>
        <v>504.1</v>
      </c>
      <c r="H10" s="63">
        <f t="shared" si="0"/>
        <v>128</v>
      </c>
      <c r="I10" s="62">
        <f t="shared" si="0"/>
        <v>0.22000000000000003</v>
      </c>
      <c r="J10" s="62">
        <f t="shared" si="0"/>
        <v>0.58000000000000007</v>
      </c>
      <c r="K10" s="61">
        <f t="shared" si="0"/>
        <v>237.3</v>
      </c>
      <c r="L10" s="62">
        <f t="shared" si="0"/>
        <v>46.099999999999994</v>
      </c>
      <c r="M10" s="90">
        <f t="shared" si="0"/>
        <v>246.5</v>
      </c>
      <c r="N10" s="63">
        <f t="shared" si="0"/>
        <v>5</v>
      </c>
      <c r="P10"/>
    </row>
    <row r="11" spans="1:17" ht="20.100000000000001" customHeight="1">
      <c r="A11" s="40"/>
      <c r="B11" s="44"/>
      <c r="C11" s="52"/>
      <c r="D11" s="45"/>
      <c r="E11" s="46"/>
      <c r="F11" s="45"/>
      <c r="G11" s="46"/>
      <c r="H11" s="54"/>
      <c r="I11" s="46"/>
      <c r="J11" s="46"/>
      <c r="K11" s="45"/>
      <c r="L11" s="46"/>
      <c r="M11" s="54"/>
      <c r="N11" s="54"/>
    </row>
    <row r="12" spans="1:17" s="1" customFormat="1" ht="20.100000000000001" customHeight="1">
      <c r="A12" s="44"/>
      <c r="B12" s="44" t="s">
        <v>31</v>
      </c>
      <c r="C12" s="57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18"/>
      <c r="P12" s="18"/>
    </row>
    <row r="13" spans="1:17" s="1" customFormat="1" ht="20.100000000000001" customHeight="1">
      <c r="A13" s="40" t="s">
        <v>44</v>
      </c>
      <c r="B13" s="40" t="s">
        <v>73</v>
      </c>
      <c r="C13" s="41" t="s">
        <v>77</v>
      </c>
      <c r="D13" s="59">
        <v>0.28000000000000003</v>
      </c>
      <c r="E13" s="59">
        <v>0.04</v>
      </c>
      <c r="F13" s="59">
        <v>0.72</v>
      </c>
      <c r="G13" s="58">
        <v>4.8</v>
      </c>
      <c r="H13" s="59">
        <v>0</v>
      </c>
      <c r="I13" s="59">
        <v>0.02</v>
      </c>
      <c r="J13" s="59">
        <v>0.18</v>
      </c>
      <c r="K13" s="59">
        <v>6.8</v>
      </c>
      <c r="L13" s="59">
        <v>5.6</v>
      </c>
      <c r="M13" s="59">
        <v>12</v>
      </c>
      <c r="N13" s="59">
        <v>0.2</v>
      </c>
      <c r="O13" s="18"/>
    </row>
    <row r="14" spans="1:17" s="8" customFormat="1" ht="19.5" customHeight="1">
      <c r="A14" s="40" t="s">
        <v>38</v>
      </c>
      <c r="B14" s="74" t="s">
        <v>102</v>
      </c>
      <c r="C14" s="41" t="s">
        <v>51</v>
      </c>
      <c r="D14" s="38">
        <v>1.78</v>
      </c>
      <c r="E14" s="38">
        <v>5.3</v>
      </c>
      <c r="F14" s="38">
        <v>9.4600000000000009</v>
      </c>
      <c r="G14" s="37">
        <v>97.1</v>
      </c>
      <c r="H14" s="38">
        <v>9.52</v>
      </c>
      <c r="I14" s="38">
        <v>0.08</v>
      </c>
      <c r="J14" s="38">
        <v>6.42</v>
      </c>
      <c r="K14" s="38">
        <v>30.58</v>
      </c>
      <c r="L14" s="38">
        <v>19.28</v>
      </c>
      <c r="M14" s="38">
        <v>49.02</v>
      </c>
      <c r="N14" s="38">
        <v>0.72</v>
      </c>
      <c r="O14" s="22"/>
    </row>
    <row r="15" spans="1:17" s="8" customFormat="1" ht="20.100000000000001" customHeight="1">
      <c r="A15" s="78" t="s">
        <v>70</v>
      </c>
      <c r="B15" s="78" t="s">
        <v>69</v>
      </c>
      <c r="C15" s="79">
        <v>90</v>
      </c>
      <c r="D15" s="80">
        <v>18.600000000000001</v>
      </c>
      <c r="E15" s="80">
        <v>20.2</v>
      </c>
      <c r="F15" s="80">
        <v>22.6</v>
      </c>
      <c r="G15" s="81">
        <v>295.5</v>
      </c>
      <c r="H15" s="38">
        <v>0</v>
      </c>
      <c r="I15" s="38">
        <v>0.1</v>
      </c>
      <c r="J15" s="38">
        <v>0.3</v>
      </c>
      <c r="K15" s="38">
        <v>17.3</v>
      </c>
      <c r="L15" s="38">
        <v>30.2</v>
      </c>
      <c r="M15" s="38">
        <v>79.5</v>
      </c>
      <c r="N15" s="38">
        <v>1.5</v>
      </c>
      <c r="O15" s="22"/>
      <c r="P15" s="22"/>
      <c r="Q15" s="22"/>
    </row>
    <row r="16" spans="1:17" ht="20.100000000000001" customHeight="1">
      <c r="A16" s="40" t="s">
        <v>28</v>
      </c>
      <c r="B16" s="40" t="s">
        <v>27</v>
      </c>
      <c r="C16" s="43" t="s">
        <v>54</v>
      </c>
      <c r="D16" s="60">
        <v>3.7</v>
      </c>
      <c r="E16" s="66">
        <v>5.4</v>
      </c>
      <c r="F16" s="60">
        <v>33.700000000000003</v>
      </c>
      <c r="G16" s="58">
        <v>210.1</v>
      </c>
      <c r="H16" s="66">
        <v>27</v>
      </c>
      <c r="I16" s="59">
        <v>0</v>
      </c>
      <c r="J16" s="59">
        <v>0</v>
      </c>
      <c r="K16" s="60">
        <v>2.6</v>
      </c>
      <c r="L16" s="60">
        <v>19</v>
      </c>
      <c r="M16" s="60">
        <v>61.5</v>
      </c>
      <c r="N16" s="58">
        <v>0.5</v>
      </c>
      <c r="P16"/>
    </row>
    <row r="17" spans="1:17" s="8" customFormat="1" ht="20.100000000000001" customHeight="1">
      <c r="A17" s="40" t="s">
        <v>34</v>
      </c>
      <c r="B17" s="40" t="s">
        <v>81</v>
      </c>
      <c r="C17" s="41" t="s">
        <v>51</v>
      </c>
      <c r="D17" s="38">
        <v>0.6</v>
      </c>
      <c r="E17" s="38">
        <v>0.1</v>
      </c>
      <c r="F17" s="38">
        <v>31.4</v>
      </c>
      <c r="G17" s="37">
        <v>144</v>
      </c>
      <c r="H17" s="38">
        <v>0</v>
      </c>
      <c r="I17" s="38">
        <v>0</v>
      </c>
      <c r="J17" s="38">
        <v>0.2</v>
      </c>
      <c r="K17" s="38">
        <v>19.5</v>
      </c>
      <c r="L17" s="38">
        <v>63</v>
      </c>
      <c r="M17" s="38">
        <v>0</v>
      </c>
      <c r="N17" s="38">
        <v>2.6</v>
      </c>
      <c r="O17" s="22"/>
      <c r="P17" s="22"/>
    </row>
    <row r="18" spans="1:17" s="8" customFormat="1" ht="20.100000000000001" customHeight="1">
      <c r="A18" s="40" t="s">
        <v>79</v>
      </c>
      <c r="B18" s="40" t="s">
        <v>85</v>
      </c>
      <c r="C18" s="41" t="s">
        <v>142</v>
      </c>
      <c r="D18" s="38">
        <v>2.8</v>
      </c>
      <c r="E18" s="38">
        <v>0.6</v>
      </c>
      <c r="F18" s="38">
        <v>28.3</v>
      </c>
      <c r="G18" s="37">
        <v>115</v>
      </c>
      <c r="H18" s="38">
        <v>0</v>
      </c>
      <c r="I18" s="38">
        <v>0</v>
      </c>
      <c r="J18" s="38">
        <v>0.1</v>
      </c>
      <c r="K18" s="38">
        <v>11.5</v>
      </c>
      <c r="L18" s="38">
        <v>12.5</v>
      </c>
      <c r="M18" s="38">
        <v>53</v>
      </c>
      <c r="N18" s="38">
        <v>0</v>
      </c>
      <c r="O18" s="22"/>
      <c r="P18" s="22"/>
    </row>
    <row r="19" spans="1:17" s="1" customFormat="1" ht="20.100000000000001" customHeight="1">
      <c r="A19" s="44"/>
      <c r="B19" s="44" t="s">
        <v>32</v>
      </c>
      <c r="C19" s="114">
        <f>50+C17+C16+C15+C14+C13</f>
        <v>750</v>
      </c>
      <c r="D19" s="46">
        <f t="shared" ref="D19:N19" si="1">SUM(D13:D18)</f>
        <v>27.76</v>
      </c>
      <c r="E19" s="46">
        <f t="shared" si="1"/>
        <v>31.64</v>
      </c>
      <c r="F19" s="46">
        <f t="shared" si="1"/>
        <v>126.17999999999999</v>
      </c>
      <c r="G19" s="46">
        <f t="shared" si="1"/>
        <v>866.5</v>
      </c>
      <c r="H19" s="46">
        <f t="shared" si="1"/>
        <v>36.519999999999996</v>
      </c>
      <c r="I19" s="46">
        <f t="shared" si="1"/>
        <v>0.2</v>
      </c>
      <c r="J19" s="46">
        <f t="shared" si="1"/>
        <v>7.1999999999999993</v>
      </c>
      <c r="K19" s="46">
        <f t="shared" si="1"/>
        <v>88.28</v>
      </c>
      <c r="L19" s="46">
        <f t="shared" si="1"/>
        <v>149.57999999999998</v>
      </c>
      <c r="M19" s="46">
        <f t="shared" si="1"/>
        <v>255.02</v>
      </c>
      <c r="N19" s="46">
        <f t="shared" si="1"/>
        <v>5.52</v>
      </c>
      <c r="O19" s="18"/>
      <c r="P19" s="18"/>
    </row>
    <row r="20" spans="1:17" s="1" customFormat="1" ht="20.100000000000001" customHeight="1">
      <c r="A20" s="48"/>
      <c r="B20" s="44"/>
      <c r="C20" s="57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18"/>
      <c r="P20" s="18"/>
    </row>
    <row r="21" spans="1:17" ht="20.100000000000001" customHeight="1">
      <c r="A21" s="49"/>
      <c r="B21" s="44" t="s">
        <v>45</v>
      </c>
      <c r="C21" s="36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</row>
    <row r="22" spans="1:17" s="8" customFormat="1" ht="19.5" customHeight="1">
      <c r="A22" s="40" t="s">
        <v>110</v>
      </c>
      <c r="B22" s="40" t="s">
        <v>35</v>
      </c>
      <c r="C22" s="41" t="s">
        <v>51</v>
      </c>
      <c r="D22" s="38">
        <v>0.68</v>
      </c>
      <c r="E22" s="38">
        <v>0.14000000000000001</v>
      </c>
      <c r="F22" s="38">
        <v>15.38</v>
      </c>
      <c r="G22" s="37">
        <v>107.3</v>
      </c>
      <c r="H22" s="38">
        <v>0</v>
      </c>
      <c r="I22" s="38">
        <v>0</v>
      </c>
      <c r="J22" s="38">
        <v>50</v>
      </c>
      <c r="K22" s="38">
        <v>21.3</v>
      </c>
      <c r="L22" s="38">
        <v>3.4</v>
      </c>
      <c r="M22" s="38">
        <v>3.44</v>
      </c>
      <c r="N22" s="38">
        <v>0.7</v>
      </c>
      <c r="O22" s="22"/>
      <c r="P22" s="22"/>
      <c r="Q22" s="22"/>
    </row>
    <row r="23" spans="1:17" ht="20.100000000000001" customHeight="1">
      <c r="A23" s="40"/>
      <c r="B23" s="40" t="s">
        <v>43</v>
      </c>
      <c r="C23" s="41" t="s">
        <v>57</v>
      </c>
      <c r="D23" s="38">
        <v>4.07</v>
      </c>
      <c r="E23" s="38">
        <v>4.5199999999999996</v>
      </c>
      <c r="F23" s="37">
        <v>27.88</v>
      </c>
      <c r="G23" s="37">
        <v>165</v>
      </c>
      <c r="H23" s="51">
        <v>26</v>
      </c>
      <c r="I23" s="38">
        <v>0.04</v>
      </c>
      <c r="J23" s="38">
        <v>0</v>
      </c>
      <c r="K23" s="38">
        <v>16.399999999999999</v>
      </c>
      <c r="L23" s="38">
        <v>6</v>
      </c>
      <c r="M23" s="42">
        <v>34.799999999999997</v>
      </c>
      <c r="N23" s="42">
        <v>0.4</v>
      </c>
      <c r="Q23" s="12"/>
    </row>
    <row r="24" spans="1:17" ht="20.100000000000001" customHeight="1">
      <c r="A24" s="40"/>
      <c r="B24" s="44" t="s">
        <v>16</v>
      </c>
      <c r="C24" s="114">
        <f>C22+60</f>
        <v>260</v>
      </c>
      <c r="D24" s="45">
        <f t="shared" ref="D24:I24" si="2">SUM(D22:D23)</f>
        <v>4.75</v>
      </c>
      <c r="E24" s="46">
        <f t="shared" si="2"/>
        <v>4.6599999999999993</v>
      </c>
      <c r="F24" s="46">
        <f t="shared" si="2"/>
        <v>43.26</v>
      </c>
      <c r="G24" s="45">
        <f t="shared" si="2"/>
        <v>272.3</v>
      </c>
      <c r="H24" s="46">
        <f t="shared" si="2"/>
        <v>26</v>
      </c>
      <c r="I24" s="46">
        <f t="shared" si="2"/>
        <v>0.04</v>
      </c>
      <c r="J24" s="46">
        <f t="shared" ref="J24:N24" si="3">SUM(J22:J23)</f>
        <v>50</v>
      </c>
      <c r="K24" s="45">
        <f t="shared" si="3"/>
        <v>37.700000000000003</v>
      </c>
      <c r="L24" s="46">
        <f t="shared" si="3"/>
        <v>9.4</v>
      </c>
      <c r="M24" s="46">
        <f t="shared" si="3"/>
        <v>38.239999999999995</v>
      </c>
      <c r="N24" s="45">
        <f t="shared" si="3"/>
        <v>1.1000000000000001</v>
      </c>
    </row>
  </sheetData>
  <mergeCells count="1">
    <mergeCell ref="G2:G3"/>
  </mergeCells>
  <phoneticPr fontId="1" type="noConversion"/>
  <pageMargins left="0.75" right="0.75" top="1" bottom="1" header="0.5" footer="0.5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3"/>
  <sheetViews>
    <sheetView zoomScale="80" zoomScaleNormal="80" workbookViewId="0">
      <selection activeCell="G14" sqref="G14"/>
    </sheetView>
  </sheetViews>
  <sheetFormatPr defaultRowHeight="12.75"/>
  <cols>
    <col min="1" max="1" width="12.7109375" style="12" customWidth="1"/>
    <col min="2" max="2" width="39.85546875" style="12" customWidth="1"/>
    <col min="3" max="3" width="12" style="12" customWidth="1"/>
    <col min="4" max="6" width="8.7109375" style="12" customWidth="1"/>
    <col min="7" max="7" width="18.7109375" style="12" customWidth="1"/>
    <col min="8" max="14" width="8.7109375" style="12" customWidth="1"/>
    <col min="15" max="16" width="9.140625" style="12"/>
  </cols>
  <sheetData>
    <row r="1" spans="1:16" s="3" customFormat="1" ht="45" customHeight="1">
      <c r="A1" s="10"/>
      <c r="B1" s="50" t="s">
        <v>153</v>
      </c>
      <c r="C1" s="25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6" s="2" customFormat="1" ht="17.25" customHeight="1">
      <c r="A2" s="4" t="s">
        <v>15</v>
      </c>
      <c r="B2" s="15" t="s">
        <v>56</v>
      </c>
      <c r="C2" s="4" t="s">
        <v>1</v>
      </c>
      <c r="D2" s="16" t="s">
        <v>53</v>
      </c>
      <c r="E2" s="33"/>
      <c r="F2" s="33"/>
      <c r="G2" s="118" t="s">
        <v>52</v>
      </c>
      <c r="H2" s="17" t="s">
        <v>5</v>
      </c>
      <c r="I2" s="32"/>
      <c r="J2" s="32"/>
      <c r="K2" s="17" t="s">
        <v>13</v>
      </c>
      <c r="L2" s="32"/>
      <c r="M2" s="32"/>
      <c r="N2" s="33"/>
      <c r="O2" s="18"/>
      <c r="P2" s="19"/>
    </row>
    <row r="3" spans="1:16" s="2" customFormat="1" ht="18" customHeight="1">
      <c r="A3" s="5" t="s">
        <v>48</v>
      </c>
      <c r="B3" s="20" t="s">
        <v>0</v>
      </c>
      <c r="C3" s="5" t="s">
        <v>49</v>
      </c>
      <c r="D3" s="33" t="s">
        <v>2</v>
      </c>
      <c r="E3" s="29" t="s">
        <v>3</v>
      </c>
      <c r="F3" s="29" t="s">
        <v>4</v>
      </c>
      <c r="G3" s="119"/>
      <c r="H3" s="29" t="s">
        <v>6</v>
      </c>
      <c r="I3" s="29" t="s">
        <v>8</v>
      </c>
      <c r="J3" s="29" t="s">
        <v>7</v>
      </c>
      <c r="K3" s="29" t="s">
        <v>10</v>
      </c>
      <c r="L3" s="29" t="s">
        <v>11</v>
      </c>
      <c r="M3" s="29" t="s">
        <v>12</v>
      </c>
      <c r="N3" s="29" t="s">
        <v>9</v>
      </c>
      <c r="O3" s="21"/>
      <c r="P3" s="19"/>
    </row>
    <row r="4" spans="1:16" ht="20.100000000000001" customHeight="1">
      <c r="A4" s="14"/>
      <c r="B4" s="44" t="s">
        <v>14</v>
      </c>
      <c r="C4" s="28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16" ht="39" customHeight="1">
      <c r="A5" s="34" t="s">
        <v>75</v>
      </c>
      <c r="B5" s="35" t="s">
        <v>47</v>
      </c>
      <c r="C5" s="36">
        <v>200</v>
      </c>
      <c r="D5" s="37">
        <v>6.6</v>
      </c>
      <c r="E5" s="38">
        <v>7</v>
      </c>
      <c r="F5" s="38">
        <v>25.4</v>
      </c>
      <c r="G5" s="37">
        <v>292.2</v>
      </c>
      <c r="H5" s="38">
        <v>0</v>
      </c>
      <c r="I5" s="38">
        <v>0.1</v>
      </c>
      <c r="J5" s="38">
        <v>5</v>
      </c>
      <c r="K5" s="37">
        <v>10.199999999999999</v>
      </c>
      <c r="L5" s="38">
        <v>10.7</v>
      </c>
      <c r="M5" s="38">
        <v>31.8</v>
      </c>
      <c r="N5" s="37">
        <v>0.4</v>
      </c>
    </row>
    <row r="6" spans="1:16" ht="20.100000000000001" customHeight="1">
      <c r="A6" s="39" t="s">
        <v>46</v>
      </c>
      <c r="B6" s="40" t="s">
        <v>76</v>
      </c>
      <c r="C6" s="41" t="s">
        <v>77</v>
      </c>
      <c r="D6" s="38">
        <v>9.5</v>
      </c>
      <c r="E6" s="38">
        <v>9.3000000000000007</v>
      </c>
      <c r="F6" s="37">
        <v>23.9</v>
      </c>
      <c r="G6" s="37">
        <v>203.7</v>
      </c>
      <c r="H6" s="42">
        <v>21</v>
      </c>
      <c r="I6" s="38">
        <v>0.2</v>
      </c>
      <c r="J6" s="38">
        <v>0.5</v>
      </c>
      <c r="K6" s="38">
        <v>122.2</v>
      </c>
      <c r="L6" s="38">
        <v>36.200000000000003</v>
      </c>
      <c r="M6" s="42">
        <v>149.4</v>
      </c>
      <c r="N6" s="42">
        <v>1.4</v>
      </c>
    </row>
    <row r="7" spans="1:16" ht="20.100000000000001" customHeight="1">
      <c r="A7" s="39" t="s">
        <v>79</v>
      </c>
      <c r="B7" s="40" t="s">
        <v>78</v>
      </c>
      <c r="C7" s="41" t="s">
        <v>50</v>
      </c>
      <c r="D7" s="38">
        <v>3.2</v>
      </c>
      <c r="E7" s="38">
        <v>0.4</v>
      </c>
      <c r="F7" s="37">
        <v>19.3</v>
      </c>
      <c r="G7" s="37">
        <v>124.7</v>
      </c>
      <c r="H7" s="42">
        <v>0</v>
      </c>
      <c r="I7" s="38">
        <v>0</v>
      </c>
      <c r="J7" s="38">
        <v>0</v>
      </c>
      <c r="K7" s="38">
        <v>9.1999999999999993</v>
      </c>
      <c r="L7" s="38">
        <v>13.2</v>
      </c>
      <c r="M7" s="42">
        <v>34.799999999999997</v>
      </c>
      <c r="N7" s="42">
        <v>0.4</v>
      </c>
    </row>
    <row r="8" spans="1:16" ht="20.100000000000001" customHeight="1">
      <c r="A8" s="40" t="s">
        <v>25</v>
      </c>
      <c r="B8" s="40" t="s">
        <v>23</v>
      </c>
      <c r="C8" s="43" t="s">
        <v>51</v>
      </c>
      <c r="D8" s="38">
        <v>0.1</v>
      </c>
      <c r="E8" s="38">
        <v>0</v>
      </c>
      <c r="F8" s="37">
        <v>9.5</v>
      </c>
      <c r="G8" s="37">
        <v>62</v>
      </c>
      <c r="H8" s="51">
        <v>0</v>
      </c>
      <c r="I8" s="38">
        <v>0</v>
      </c>
      <c r="J8" s="38">
        <v>0.3</v>
      </c>
      <c r="K8" s="38">
        <v>13.6</v>
      </c>
      <c r="L8" s="38">
        <v>11.7</v>
      </c>
      <c r="M8" s="42">
        <v>22.1</v>
      </c>
      <c r="N8" s="42">
        <v>2.1</v>
      </c>
    </row>
    <row r="9" spans="1:16" ht="20.100000000000001" customHeight="1">
      <c r="A9" s="40"/>
      <c r="B9" s="44" t="s">
        <v>16</v>
      </c>
      <c r="C9" s="114">
        <f>C5+C6+C7+C8</f>
        <v>500</v>
      </c>
      <c r="D9" s="45">
        <f t="shared" ref="D9:I9" si="0">SUM(D5:D8)</f>
        <v>19.400000000000002</v>
      </c>
      <c r="E9" s="46">
        <f t="shared" si="0"/>
        <v>16.7</v>
      </c>
      <c r="F9" s="46">
        <f t="shared" si="0"/>
        <v>78.099999999999994</v>
      </c>
      <c r="G9" s="45">
        <f t="shared" si="0"/>
        <v>682.6</v>
      </c>
      <c r="H9" s="46">
        <f t="shared" si="0"/>
        <v>21</v>
      </c>
      <c r="I9" s="46">
        <f t="shared" si="0"/>
        <v>0.30000000000000004</v>
      </c>
      <c r="J9" s="46">
        <f t="shared" ref="J9:N9" si="1">SUM(J5:J8)</f>
        <v>5.8</v>
      </c>
      <c r="K9" s="45">
        <f t="shared" si="1"/>
        <v>155.19999999999999</v>
      </c>
      <c r="L9" s="46">
        <f t="shared" si="1"/>
        <v>71.800000000000011</v>
      </c>
      <c r="M9" s="46">
        <f t="shared" si="1"/>
        <v>238.1</v>
      </c>
      <c r="N9" s="45">
        <f t="shared" si="1"/>
        <v>4.3</v>
      </c>
    </row>
    <row r="10" spans="1:16" s="1" customFormat="1" ht="20.100000000000001" customHeight="1">
      <c r="A10" s="40"/>
      <c r="B10" s="44"/>
      <c r="C10" s="82"/>
      <c r="D10" s="45"/>
      <c r="E10" s="46"/>
      <c r="F10" s="45"/>
      <c r="G10" s="45"/>
      <c r="H10" s="54"/>
      <c r="I10" s="46"/>
      <c r="J10" s="46"/>
      <c r="K10" s="45"/>
      <c r="L10" s="46"/>
      <c r="M10" s="54"/>
      <c r="N10" s="54"/>
      <c r="O10" s="18"/>
    </row>
    <row r="11" spans="1:16" s="1" customFormat="1" ht="20.100000000000001" customHeight="1">
      <c r="A11" s="44"/>
      <c r="B11" s="44" t="s">
        <v>31</v>
      </c>
      <c r="C11" s="47"/>
      <c r="D11" s="46"/>
      <c r="E11" s="46"/>
      <c r="F11" s="46"/>
      <c r="G11" s="45"/>
      <c r="H11" s="46"/>
      <c r="I11" s="46"/>
      <c r="J11" s="46"/>
      <c r="K11" s="46"/>
      <c r="L11" s="46"/>
      <c r="M11" s="46"/>
      <c r="N11" s="46"/>
      <c r="O11" s="18"/>
    </row>
    <row r="12" spans="1:16" s="1" customFormat="1" ht="20.100000000000001" customHeight="1">
      <c r="A12" s="40" t="s">
        <v>44</v>
      </c>
      <c r="B12" s="40" t="s">
        <v>73</v>
      </c>
      <c r="C12" s="41" t="s">
        <v>77</v>
      </c>
      <c r="D12" s="59">
        <v>0.28000000000000003</v>
      </c>
      <c r="E12" s="59">
        <v>0.04</v>
      </c>
      <c r="F12" s="59">
        <v>0.72</v>
      </c>
      <c r="G12" s="58">
        <v>4.8</v>
      </c>
      <c r="H12" s="59">
        <v>0</v>
      </c>
      <c r="I12" s="59">
        <v>0.02</v>
      </c>
      <c r="J12" s="59">
        <v>0.18</v>
      </c>
      <c r="K12" s="59">
        <v>6.8</v>
      </c>
      <c r="L12" s="59">
        <v>5.6</v>
      </c>
      <c r="M12" s="59">
        <v>12</v>
      </c>
      <c r="N12" s="59">
        <v>0.2</v>
      </c>
      <c r="O12" s="18"/>
    </row>
    <row r="13" spans="1:16" s="8" customFormat="1" ht="20.100000000000001" customHeight="1">
      <c r="A13" s="40" t="s">
        <v>40</v>
      </c>
      <c r="B13" s="40" t="s">
        <v>96</v>
      </c>
      <c r="C13" s="41" t="s">
        <v>51</v>
      </c>
      <c r="D13" s="38">
        <v>5.4</v>
      </c>
      <c r="E13" s="38">
        <v>7.5</v>
      </c>
      <c r="F13" s="38">
        <v>9.5</v>
      </c>
      <c r="G13" s="38">
        <v>133.6</v>
      </c>
      <c r="H13" s="38">
        <v>0</v>
      </c>
      <c r="I13" s="38">
        <v>0.1</v>
      </c>
      <c r="J13" s="38">
        <v>0.5</v>
      </c>
      <c r="K13" s="38">
        <v>8.8000000000000007</v>
      </c>
      <c r="L13" s="38">
        <v>10</v>
      </c>
      <c r="M13" s="38">
        <v>53</v>
      </c>
      <c r="N13" s="38">
        <v>1.2</v>
      </c>
      <c r="O13" s="22"/>
      <c r="P13" s="22"/>
    </row>
    <row r="14" spans="1:16" s="8" customFormat="1" ht="20.100000000000001" customHeight="1">
      <c r="A14" s="40" t="s">
        <v>97</v>
      </c>
      <c r="B14" s="40" t="s">
        <v>149</v>
      </c>
      <c r="C14" s="41" t="s">
        <v>61</v>
      </c>
      <c r="D14" s="38">
        <v>18</v>
      </c>
      <c r="E14" s="38">
        <v>11.2</v>
      </c>
      <c r="F14" s="38">
        <v>9.6</v>
      </c>
      <c r="G14" s="37">
        <v>227.8</v>
      </c>
      <c r="H14" s="38">
        <v>13.6</v>
      </c>
      <c r="I14" s="38">
        <v>0.1</v>
      </c>
      <c r="J14" s="38">
        <v>0.5</v>
      </c>
      <c r="K14" s="38">
        <v>15.5</v>
      </c>
      <c r="L14" s="38">
        <v>21.3</v>
      </c>
      <c r="M14" s="38">
        <v>105.8</v>
      </c>
      <c r="N14" s="38">
        <v>1.6</v>
      </c>
      <c r="O14" s="22"/>
    </row>
    <row r="15" spans="1:16" s="68" customFormat="1" ht="20.100000000000001" customHeight="1">
      <c r="A15" s="40" t="s">
        <v>39</v>
      </c>
      <c r="B15" s="40" t="s">
        <v>100</v>
      </c>
      <c r="C15" s="41" t="s">
        <v>54</v>
      </c>
      <c r="D15" s="38">
        <v>8.4</v>
      </c>
      <c r="E15" s="38">
        <v>8.9</v>
      </c>
      <c r="F15" s="38">
        <v>37.4</v>
      </c>
      <c r="G15" s="37">
        <v>262.5</v>
      </c>
      <c r="H15" s="38">
        <v>37.5</v>
      </c>
      <c r="I15" s="38">
        <v>0.2</v>
      </c>
      <c r="J15" s="38">
        <v>0</v>
      </c>
      <c r="K15" s="38">
        <v>24.8</v>
      </c>
      <c r="L15" s="38">
        <v>131.69999999999999</v>
      </c>
      <c r="M15" s="38">
        <v>197.3</v>
      </c>
      <c r="N15" s="38">
        <v>4.5</v>
      </c>
      <c r="O15" s="67"/>
      <c r="P15" s="67"/>
    </row>
    <row r="16" spans="1:16" s="8" customFormat="1" ht="20.100000000000001" customHeight="1">
      <c r="A16" s="40" t="s">
        <v>59</v>
      </c>
      <c r="B16" s="40" t="s">
        <v>88</v>
      </c>
      <c r="C16" s="41" t="s">
        <v>51</v>
      </c>
      <c r="D16" s="59">
        <v>1</v>
      </c>
      <c r="E16" s="59">
        <v>0</v>
      </c>
      <c r="F16" s="59">
        <v>25.7</v>
      </c>
      <c r="G16" s="58">
        <v>141.19999999999999</v>
      </c>
      <c r="H16" s="59">
        <v>0</v>
      </c>
      <c r="I16" s="59">
        <v>4</v>
      </c>
      <c r="J16" s="59">
        <v>0.2</v>
      </c>
      <c r="K16" s="59">
        <v>14</v>
      </c>
      <c r="L16" s="59">
        <v>8</v>
      </c>
      <c r="M16" s="59">
        <v>14</v>
      </c>
      <c r="N16" s="59">
        <v>2.8</v>
      </c>
      <c r="O16" s="22"/>
    </row>
    <row r="17" spans="1:17" s="8" customFormat="1" ht="20.100000000000001" customHeight="1">
      <c r="A17" s="40" t="s">
        <v>79</v>
      </c>
      <c r="B17" s="40" t="s">
        <v>85</v>
      </c>
      <c r="C17" s="41" t="s">
        <v>142</v>
      </c>
      <c r="D17" s="38">
        <v>2.8</v>
      </c>
      <c r="E17" s="38">
        <v>0.6</v>
      </c>
      <c r="F17" s="38">
        <v>28.3</v>
      </c>
      <c r="G17" s="37">
        <v>115</v>
      </c>
      <c r="H17" s="38">
        <v>0</v>
      </c>
      <c r="I17" s="38">
        <v>0</v>
      </c>
      <c r="J17" s="38">
        <v>0.1</v>
      </c>
      <c r="K17" s="38">
        <v>11.5</v>
      </c>
      <c r="L17" s="38">
        <v>12.5</v>
      </c>
      <c r="M17" s="38">
        <v>53</v>
      </c>
      <c r="N17" s="38">
        <v>0</v>
      </c>
      <c r="O17" s="22"/>
      <c r="P17" s="22"/>
    </row>
    <row r="18" spans="1:17" s="1" customFormat="1" ht="20.100000000000001" customHeight="1">
      <c r="A18" s="9"/>
      <c r="B18" s="9" t="s">
        <v>32</v>
      </c>
      <c r="C18" s="117">
        <f>50+C16+C15+C14+C13+C12</f>
        <v>750</v>
      </c>
      <c r="D18" s="96">
        <f t="shared" ref="D18:N18" si="2">SUM(D13:D17)</f>
        <v>35.599999999999994</v>
      </c>
      <c r="E18" s="96">
        <f t="shared" si="2"/>
        <v>28.200000000000003</v>
      </c>
      <c r="F18" s="96">
        <f t="shared" si="2"/>
        <v>110.5</v>
      </c>
      <c r="G18" s="96">
        <f t="shared" si="2"/>
        <v>880.09999999999991</v>
      </c>
      <c r="H18" s="96">
        <f t="shared" si="2"/>
        <v>51.1</v>
      </c>
      <c r="I18" s="96">
        <f t="shared" si="2"/>
        <v>4.4000000000000004</v>
      </c>
      <c r="J18" s="96">
        <f t="shared" si="2"/>
        <v>1.3</v>
      </c>
      <c r="K18" s="96">
        <f t="shared" si="2"/>
        <v>74.599999999999994</v>
      </c>
      <c r="L18" s="96">
        <f t="shared" si="2"/>
        <v>183.5</v>
      </c>
      <c r="M18" s="96">
        <f t="shared" si="2"/>
        <v>423.1</v>
      </c>
      <c r="N18" s="96">
        <f t="shared" si="2"/>
        <v>10.1</v>
      </c>
      <c r="O18" s="18"/>
      <c r="P18" s="18"/>
    </row>
    <row r="19" spans="1:17" ht="20.100000000000001" customHeight="1">
      <c r="A19" s="105"/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</row>
    <row r="20" spans="1:17" ht="20.100000000000001" customHeight="1">
      <c r="A20" s="40"/>
      <c r="B20" s="44" t="s">
        <v>45</v>
      </c>
      <c r="C20" s="36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P20"/>
    </row>
    <row r="21" spans="1:17" ht="20.100000000000001" customHeight="1">
      <c r="A21" s="40" t="s">
        <v>25</v>
      </c>
      <c r="B21" s="40" t="s">
        <v>23</v>
      </c>
      <c r="C21" s="43" t="s">
        <v>51</v>
      </c>
      <c r="D21" s="38">
        <v>0.1</v>
      </c>
      <c r="E21" s="38">
        <v>0</v>
      </c>
      <c r="F21" s="37">
        <v>9.5</v>
      </c>
      <c r="G21" s="37">
        <v>62</v>
      </c>
      <c r="H21" s="51">
        <v>0</v>
      </c>
      <c r="I21" s="38">
        <v>0</v>
      </c>
      <c r="J21" s="38">
        <v>0.3</v>
      </c>
      <c r="K21" s="38">
        <v>13.6</v>
      </c>
      <c r="L21" s="38">
        <v>11.7</v>
      </c>
      <c r="M21" s="42">
        <v>22.1</v>
      </c>
      <c r="N21" s="42">
        <v>2.1</v>
      </c>
    </row>
    <row r="22" spans="1:17" ht="20.100000000000001" customHeight="1">
      <c r="A22" s="40"/>
      <c r="B22" s="40" t="s">
        <v>43</v>
      </c>
      <c r="C22" s="41" t="s">
        <v>57</v>
      </c>
      <c r="D22" s="38">
        <v>4.07</v>
      </c>
      <c r="E22" s="38">
        <v>4.5199999999999996</v>
      </c>
      <c r="F22" s="37">
        <v>27.88</v>
      </c>
      <c r="G22" s="37">
        <v>165</v>
      </c>
      <c r="H22" s="51">
        <v>26</v>
      </c>
      <c r="I22" s="38">
        <v>0.04</v>
      </c>
      <c r="J22" s="38">
        <v>0</v>
      </c>
      <c r="K22" s="38">
        <v>16.399999999999999</v>
      </c>
      <c r="L22" s="38">
        <v>6</v>
      </c>
      <c r="M22" s="42">
        <v>34.799999999999997</v>
      </c>
      <c r="N22" s="42">
        <v>0.4</v>
      </c>
      <c r="Q22" s="12"/>
    </row>
    <row r="23" spans="1:17" s="2" customFormat="1" ht="20.100000000000001" customHeight="1">
      <c r="A23" s="9"/>
      <c r="B23" s="44" t="s">
        <v>32</v>
      </c>
      <c r="C23" s="115">
        <f>C21+60</f>
        <v>260</v>
      </c>
      <c r="D23" s="95">
        <f t="shared" ref="D23:N23" si="3">SUM(D21:D22)</f>
        <v>4.17</v>
      </c>
      <c r="E23" s="96">
        <f t="shared" si="3"/>
        <v>4.5199999999999996</v>
      </c>
      <c r="F23" s="95">
        <f t="shared" si="3"/>
        <v>37.379999999999995</v>
      </c>
      <c r="G23" s="95">
        <f t="shared" si="3"/>
        <v>227</v>
      </c>
      <c r="H23" s="97">
        <f t="shared" si="3"/>
        <v>26</v>
      </c>
      <c r="I23" s="96">
        <f t="shared" si="3"/>
        <v>0.04</v>
      </c>
      <c r="J23" s="96">
        <f t="shared" si="3"/>
        <v>0.3</v>
      </c>
      <c r="K23" s="95">
        <f t="shared" si="3"/>
        <v>30</v>
      </c>
      <c r="L23" s="96">
        <f t="shared" si="3"/>
        <v>17.7</v>
      </c>
      <c r="M23" s="97">
        <f t="shared" si="3"/>
        <v>56.9</v>
      </c>
      <c r="N23" s="97">
        <f t="shared" si="3"/>
        <v>2.5</v>
      </c>
      <c r="O23" s="19"/>
      <c r="P23" s="19"/>
    </row>
  </sheetData>
  <mergeCells count="1">
    <mergeCell ref="G2:G3"/>
  </mergeCells>
  <phoneticPr fontId="1" type="noConversion"/>
  <pageMargins left="0.75" right="0.75" top="1" bottom="1" header="0.5" footer="0.5"/>
  <pageSetup paperSize="9" scale="77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5"/>
  <sheetViews>
    <sheetView zoomScale="80" zoomScaleNormal="80" workbookViewId="0">
      <selection activeCell="B21" sqref="B21"/>
    </sheetView>
  </sheetViews>
  <sheetFormatPr defaultRowHeight="12.75"/>
  <cols>
    <col min="1" max="1" width="11.85546875" style="12" customWidth="1"/>
    <col min="2" max="2" width="44.140625" style="12" customWidth="1"/>
    <col min="3" max="3" width="11.85546875" style="30" customWidth="1"/>
    <col min="4" max="6" width="8.42578125" style="12" customWidth="1"/>
    <col min="7" max="7" width="17.85546875" style="12" customWidth="1"/>
    <col min="8" max="10" width="7.7109375" style="12" customWidth="1"/>
    <col min="11" max="14" width="8.42578125" style="12" customWidth="1"/>
    <col min="15" max="15" width="9.140625" style="12"/>
  </cols>
  <sheetData>
    <row r="1" spans="1:16" s="3" customFormat="1" ht="45" customHeight="1">
      <c r="A1" s="10"/>
      <c r="B1" s="50" t="s">
        <v>171</v>
      </c>
      <c r="C1" s="27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6" s="2" customFormat="1" ht="17.25" customHeight="1">
      <c r="A2" s="4" t="s">
        <v>15</v>
      </c>
      <c r="B2" s="15" t="s">
        <v>56</v>
      </c>
      <c r="C2" s="4" t="s">
        <v>1</v>
      </c>
      <c r="D2" s="16" t="s">
        <v>53</v>
      </c>
      <c r="E2" s="33"/>
      <c r="F2" s="33"/>
      <c r="G2" s="118" t="s">
        <v>52</v>
      </c>
      <c r="H2" s="17" t="s">
        <v>5</v>
      </c>
      <c r="I2" s="32"/>
      <c r="J2" s="32"/>
      <c r="K2" s="17" t="s">
        <v>13</v>
      </c>
      <c r="L2" s="32"/>
      <c r="M2" s="32"/>
      <c r="N2" s="33"/>
      <c r="O2" s="18"/>
      <c r="P2" s="19"/>
    </row>
    <row r="3" spans="1:16" s="2" customFormat="1" ht="18" customHeight="1">
      <c r="A3" s="5" t="s">
        <v>48</v>
      </c>
      <c r="B3" s="20" t="s">
        <v>0</v>
      </c>
      <c r="C3" s="5" t="s">
        <v>49</v>
      </c>
      <c r="D3" s="33" t="s">
        <v>2</v>
      </c>
      <c r="E3" s="29" t="s">
        <v>3</v>
      </c>
      <c r="F3" s="29" t="s">
        <v>4</v>
      </c>
      <c r="G3" s="119"/>
      <c r="H3" s="29" t="s">
        <v>6</v>
      </c>
      <c r="I3" s="29" t="s">
        <v>8</v>
      </c>
      <c r="J3" s="29" t="s">
        <v>7</v>
      </c>
      <c r="K3" s="29" t="s">
        <v>10</v>
      </c>
      <c r="L3" s="29" t="s">
        <v>11</v>
      </c>
      <c r="M3" s="29" t="s">
        <v>12</v>
      </c>
      <c r="N3" s="29" t="s">
        <v>9</v>
      </c>
      <c r="O3" s="21"/>
      <c r="P3" s="19"/>
    </row>
    <row r="4" spans="1:16" ht="20.100000000000001" customHeight="1">
      <c r="A4" s="11"/>
      <c r="B4" s="44" t="s">
        <v>14</v>
      </c>
      <c r="C4" s="28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6" s="1" customFormat="1" ht="20.100000000000001" customHeight="1">
      <c r="A5" s="40" t="s">
        <v>44</v>
      </c>
      <c r="B5" s="40" t="s">
        <v>73</v>
      </c>
      <c r="C5" s="41" t="s">
        <v>77</v>
      </c>
      <c r="D5" s="59">
        <v>0.28000000000000003</v>
      </c>
      <c r="E5" s="59">
        <v>0.04</v>
      </c>
      <c r="F5" s="59">
        <v>0.72</v>
      </c>
      <c r="G5" s="58">
        <v>4.8</v>
      </c>
      <c r="H5" s="59">
        <v>0</v>
      </c>
      <c r="I5" s="59">
        <v>0.02</v>
      </c>
      <c r="J5" s="59">
        <v>0.18</v>
      </c>
      <c r="K5" s="59">
        <v>6.8</v>
      </c>
      <c r="L5" s="59">
        <v>5.6</v>
      </c>
      <c r="M5" s="59">
        <v>12</v>
      </c>
      <c r="N5" s="59">
        <v>0.2</v>
      </c>
      <c r="O5" s="18"/>
    </row>
    <row r="6" spans="1:16" ht="20.100000000000001" customHeight="1">
      <c r="A6" s="40" t="s">
        <v>92</v>
      </c>
      <c r="B6" s="40" t="s">
        <v>21</v>
      </c>
      <c r="C6" s="41" t="s">
        <v>62</v>
      </c>
      <c r="D6" s="37">
        <v>14.9</v>
      </c>
      <c r="E6" s="38">
        <v>9.3000000000000007</v>
      </c>
      <c r="F6" s="37">
        <v>12.3</v>
      </c>
      <c r="G6" s="37">
        <v>275.60000000000002</v>
      </c>
      <c r="H6" s="42">
        <v>214.9</v>
      </c>
      <c r="I6" s="38">
        <v>0.1</v>
      </c>
      <c r="J6" s="38">
        <v>7.9</v>
      </c>
      <c r="K6" s="37">
        <v>100.5</v>
      </c>
      <c r="L6" s="38">
        <v>29.5</v>
      </c>
      <c r="M6" s="42">
        <v>213.2</v>
      </c>
      <c r="N6" s="42">
        <v>2.4</v>
      </c>
      <c r="O6"/>
    </row>
    <row r="7" spans="1:16" ht="20.100000000000001" customHeight="1">
      <c r="A7" s="40" t="s">
        <v>93</v>
      </c>
      <c r="B7" s="40" t="s">
        <v>90</v>
      </c>
      <c r="C7" s="43" t="s">
        <v>84</v>
      </c>
      <c r="D7" s="42">
        <v>2.6</v>
      </c>
      <c r="E7" s="51">
        <v>2.5</v>
      </c>
      <c r="F7" s="42">
        <v>11.7</v>
      </c>
      <c r="G7" s="37">
        <v>50.5</v>
      </c>
      <c r="H7" s="51">
        <v>0</v>
      </c>
      <c r="I7" s="59">
        <v>0</v>
      </c>
      <c r="J7" s="59">
        <v>0.5</v>
      </c>
      <c r="K7" s="42">
        <v>120</v>
      </c>
      <c r="L7" s="42">
        <v>12.3</v>
      </c>
      <c r="M7" s="42">
        <v>23.22</v>
      </c>
      <c r="N7" s="37">
        <v>0.5</v>
      </c>
      <c r="O7"/>
    </row>
    <row r="8" spans="1:16" ht="20.100000000000001" customHeight="1">
      <c r="A8" s="40" t="s">
        <v>79</v>
      </c>
      <c r="B8" s="40" t="s">
        <v>78</v>
      </c>
      <c r="C8" s="43" t="s">
        <v>50</v>
      </c>
      <c r="D8" s="60">
        <v>3.2</v>
      </c>
      <c r="E8" s="66">
        <v>0.4</v>
      </c>
      <c r="F8" s="60">
        <v>19.3</v>
      </c>
      <c r="G8" s="58">
        <v>124.7</v>
      </c>
      <c r="H8" s="66">
        <v>0</v>
      </c>
      <c r="I8" s="59">
        <v>0</v>
      </c>
      <c r="J8" s="59">
        <v>0</v>
      </c>
      <c r="K8" s="60">
        <v>9.1999999999999993</v>
      </c>
      <c r="L8" s="60">
        <v>13.2</v>
      </c>
      <c r="M8" s="60">
        <v>34.799999999999997</v>
      </c>
      <c r="N8" s="58">
        <v>0.4</v>
      </c>
    </row>
    <row r="9" spans="1:16" ht="20.100000000000001" customHeight="1">
      <c r="A9" s="40" t="s">
        <v>25</v>
      </c>
      <c r="B9" s="40" t="s">
        <v>23</v>
      </c>
      <c r="C9" s="43" t="s">
        <v>51</v>
      </c>
      <c r="D9" s="38">
        <v>0.1</v>
      </c>
      <c r="E9" s="38">
        <v>0</v>
      </c>
      <c r="F9" s="37">
        <v>9.5</v>
      </c>
      <c r="G9" s="37">
        <v>62</v>
      </c>
      <c r="H9" s="51">
        <v>0</v>
      </c>
      <c r="I9" s="38">
        <v>0</v>
      </c>
      <c r="J9" s="38">
        <v>0.3</v>
      </c>
      <c r="K9" s="38">
        <v>13.6</v>
      </c>
      <c r="L9" s="38">
        <v>11.7</v>
      </c>
      <c r="M9" s="42">
        <v>22.1</v>
      </c>
      <c r="N9" s="42">
        <v>2.1</v>
      </c>
      <c r="P9" s="12"/>
    </row>
    <row r="10" spans="1:16" ht="20.100000000000001" customHeight="1">
      <c r="A10" s="40"/>
      <c r="B10" s="44" t="s">
        <v>16</v>
      </c>
      <c r="C10" s="114">
        <f t="shared" ref="C10:N10" si="0">C9+C8+C7+C6+C5</f>
        <v>520</v>
      </c>
      <c r="D10" s="45">
        <f t="shared" si="0"/>
        <v>21.080000000000002</v>
      </c>
      <c r="E10" s="45">
        <f t="shared" si="0"/>
        <v>12.24</v>
      </c>
      <c r="F10" s="45">
        <f t="shared" si="0"/>
        <v>53.519999999999996</v>
      </c>
      <c r="G10" s="45">
        <f t="shared" si="0"/>
        <v>517.59999999999991</v>
      </c>
      <c r="H10" s="45">
        <f t="shared" si="0"/>
        <v>214.9</v>
      </c>
      <c r="I10" s="45">
        <f t="shared" si="0"/>
        <v>0.12000000000000001</v>
      </c>
      <c r="J10" s="45">
        <f t="shared" si="0"/>
        <v>8.8800000000000008</v>
      </c>
      <c r="K10" s="45">
        <f t="shared" si="0"/>
        <v>250.10000000000002</v>
      </c>
      <c r="L10" s="45">
        <f t="shared" si="0"/>
        <v>72.3</v>
      </c>
      <c r="M10" s="45">
        <f t="shared" si="0"/>
        <v>305.32</v>
      </c>
      <c r="N10" s="45">
        <f t="shared" si="0"/>
        <v>5.6000000000000005</v>
      </c>
    </row>
    <row r="11" spans="1:16" s="8" customFormat="1" ht="20.100000000000001" customHeight="1">
      <c r="A11" s="40"/>
      <c r="B11" s="44"/>
      <c r="C11" s="36"/>
      <c r="D11" s="45"/>
      <c r="E11" s="46"/>
      <c r="F11" s="46"/>
      <c r="G11" s="45"/>
      <c r="H11" s="46"/>
      <c r="I11" s="46"/>
      <c r="J11" s="46"/>
      <c r="K11" s="45"/>
      <c r="L11" s="46"/>
      <c r="M11" s="46"/>
      <c r="N11" s="45"/>
      <c r="O11" s="22"/>
      <c r="P11" s="22"/>
    </row>
    <row r="12" spans="1:16" s="8" customFormat="1" ht="20.100000000000001" customHeight="1">
      <c r="A12" s="44"/>
      <c r="B12" s="44" t="s">
        <v>31</v>
      </c>
      <c r="C12" s="47"/>
      <c r="D12" s="46"/>
      <c r="E12" s="46"/>
      <c r="F12" s="46"/>
      <c r="G12" s="45"/>
      <c r="H12" s="46"/>
      <c r="I12" s="46"/>
      <c r="J12" s="46"/>
      <c r="K12" s="46"/>
      <c r="L12" s="46"/>
      <c r="M12" s="46"/>
      <c r="N12" s="46"/>
      <c r="O12" s="22"/>
      <c r="P12" s="22"/>
    </row>
    <row r="13" spans="1:16" s="1" customFormat="1" ht="20.100000000000001" customHeight="1">
      <c r="A13" s="40" t="s">
        <v>44</v>
      </c>
      <c r="B13" s="40" t="s">
        <v>73</v>
      </c>
      <c r="C13" s="41" t="s">
        <v>77</v>
      </c>
      <c r="D13" s="59">
        <v>0.28000000000000003</v>
      </c>
      <c r="E13" s="59">
        <v>0.04</v>
      </c>
      <c r="F13" s="59">
        <v>0.72</v>
      </c>
      <c r="G13" s="58">
        <v>4.8</v>
      </c>
      <c r="H13" s="59">
        <v>0</v>
      </c>
      <c r="I13" s="59">
        <v>0.02</v>
      </c>
      <c r="J13" s="59">
        <v>0.18</v>
      </c>
      <c r="K13" s="59">
        <v>6.8</v>
      </c>
      <c r="L13" s="59">
        <v>5.6</v>
      </c>
      <c r="M13" s="59">
        <v>12</v>
      </c>
      <c r="N13" s="59">
        <v>0.2</v>
      </c>
      <c r="O13" s="18"/>
    </row>
    <row r="14" spans="1:16" s="8" customFormat="1" ht="20.100000000000001" customHeight="1">
      <c r="A14" s="40" t="s">
        <v>145</v>
      </c>
      <c r="B14" s="40" t="s">
        <v>146</v>
      </c>
      <c r="C14" s="41" t="s">
        <v>51</v>
      </c>
      <c r="D14" s="38">
        <v>5.95</v>
      </c>
      <c r="E14" s="38">
        <v>3.1</v>
      </c>
      <c r="F14" s="38">
        <v>13.2</v>
      </c>
      <c r="G14" s="37">
        <v>136.6</v>
      </c>
      <c r="H14" s="38">
        <v>0</v>
      </c>
      <c r="I14" s="38">
        <v>0.2</v>
      </c>
      <c r="J14" s="38">
        <v>4.7</v>
      </c>
      <c r="K14" s="38">
        <v>134.1</v>
      </c>
      <c r="L14" s="38">
        <v>28.5</v>
      </c>
      <c r="M14" s="38">
        <v>70.5</v>
      </c>
      <c r="N14" s="38">
        <v>1.6</v>
      </c>
      <c r="O14" s="22"/>
      <c r="P14" s="22"/>
    </row>
    <row r="15" spans="1:16" s="8" customFormat="1" ht="20.100000000000001" customHeight="1">
      <c r="A15" s="40" t="s">
        <v>30</v>
      </c>
      <c r="B15" s="40" t="s">
        <v>147</v>
      </c>
      <c r="C15" s="41" t="s">
        <v>61</v>
      </c>
      <c r="D15" s="59">
        <v>13.7</v>
      </c>
      <c r="E15" s="59">
        <v>12.2</v>
      </c>
      <c r="F15" s="59">
        <v>12.2</v>
      </c>
      <c r="G15" s="58">
        <v>213.5</v>
      </c>
      <c r="H15" s="59">
        <v>0.1</v>
      </c>
      <c r="I15" s="59">
        <v>0.1</v>
      </c>
      <c r="J15" s="59">
        <v>6.3</v>
      </c>
      <c r="K15" s="59">
        <v>39.6</v>
      </c>
      <c r="L15" s="59">
        <v>23.4</v>
      </c>
      <c r="M15" s="59">
        <v>86.4</v>
      </c>
      <c r="N15" s="59">
        <v>2</v>
      </c>
      <c r="O15" s="22"/>
    </row>
    <row r="16" spans="1:16" s="8" customFormat="1" ht="20.100000000000001" customHeight="1">
      <c r="A16" s="40" t="s">
        <v>24</v>
      </c>
      <c r="B16" s="40" t="s">
        <v>20</v>
      </c>
      <c r="C16" s="41" t="s">
        <v>54</v>
      </c>
      <c r="D16" s="38">
        <v>5.5</v>
      </c>
      <c r="E16" s="38">
        <v>4.5</v>
      </c>
      <c r="F16" s="38">
        <v>26.4</v>
      </c>
      <c r="G16" s="37">
        <v>168.5</v>
      </c>
      <c r="H16" s="38">
        <v>0</v>
      </c>
      <c r="I16" s="38">
        <v>0</v>
      </c>
      <c r="J16" s="38">
        <v>0.03</v>
      </c>
      <c r="K16" s="38">
        <v>4.9000000000000004</v>
      </c>
      <c r="L16" s="38">
        <v>21.1</v>
      </c>
      <c r="M16" s="38">
        <v>37.200000000000003</v>
      </c>
      <c r="N16" s="38">
        <v>1.1000000000000001</v>
      </c>
      <c r="O16" s="22"/>
      <c r="P16" s="22"/>
    </row>
    <row r="17" spans="1:17" ht="20.100000000000001" customHeight="1">
      <c r="A17" s="40" t="s">
        <v>25</v>
      </c>
      <c r="B17" s="40" t="s">
        <v>23</v>
      </c>
      <c r="C17" s="43" t="s">
        <v>51</v>
      </c>
      <c r="D17" s="38">
        <v>0.1</v>
      </c>
      <c r="E17" s="38">
        <v>0</v>
      </c>
      <c r="F17" s="37">
        <v>9.5</v>
      </c>
      <c r="G17" s="37">
        <v>62</v>
      </c>
      <c r="H17" s="51">
        <v>0</v>
      </c>
      <c r="I17" s="38">
        <v>0</v>
      </c>
      <c r="J17" s="38">
        <v>0.3</v>
      </c>
      <c r="K17" s="38">
        <v>13.6</v>
      </c>
      <c r="L17" s="38">
        <v>11.7</v>
      </c>
      <c r="M17" s="42">
        <v>22.1</v>
      </c>
      <c r="N17" s="42">
        <v>2.1</v>
      </c>
      <c r="P17" s="12"/>
    </row>
    <row r="18" spans="1:17" s="8" customFormat="1" ht="20.100000000000001" customHeight="1">
      <c r="A18" s="40" t="s">
        <v>79</v>
      </c>
      <c r="B18" s="40" t="s">
        <v>85</v>
      </c>
      <c r="C18" s="41" t="s">
        <v>142</v>
      </c>
      <c r="D18" s="38">
        <v>2.8</v>
      </c>
      <c r="E18" s="38">
        <v>0.6</v>
      </c>
      <c r="F18" s="38">
        <v>28.3</v>
      </c>
      <c r="G18" s="37">
        <v>115</v>
      </c>
      <c r="H18" s="38">
        <v>0</v>
      </c>
      <c r="I18" s="38">
        <v>0</v>
      </c>
      <c r="J18" s="38">
        <v>0.1</v>
      </c>
      <c r="K18" s="38">
        <v>11.5</v>
      </c>
      <c r="L18" s="38">
        <v>12.5</v>
      </c>
      <c r="M18" s="38">
        <v>53</v>
      </c>
      <c r="N18" s="38">
        <v>0</v>
      </c>
      <c r="O18" s="22"/>
      <c r="P18" s="22"/>
    </row>
    <row r="19" spans="1:17" ht="20.100000000000001" customHeight="1">
      <c r="A19" s="44"/>
      <c r="B19" s="44" t="s">
        <v>32</v>
      </c>
      <c r="C19" s="114">
        <f>50+C17+C16+C15+C14+C13</f>
        <v>750</v>
      </c>
      <c r="D19" s="46">
        <f t="shared" ref="D19:N19" si="1">SUM(D13:D18)</f>
        <v>28.330000000000002</v>
      </c>
      <c r="E19" s="46">
        <f t="shared" si="1"/>
        <v>20.440000000000001</v>
      </c>
      <c r="F19" s="46">
        <f t="shared" si="1"/>
        <v>90.32</v>
      </c>
      <c r="G19" s="45">
        <f t="shared" si="1"/>
        <v>700.4</v>
      </c>
      <c r="H19" s="46">
        <f t="shared" si="1"/>
        <v>0.1</v>
      </c>
      <c r="I19" s="46">
        <f t="shared" si="1"/>
        <v>0.32</v>
      </c>
      <c r="J19" s="46">
        <f t="shared" si="1"/>
        <v>11.61</v>
      </c>
      <c r="K19" s="46">
        <f t="shared" si="1"/>
        <v>210.5</v>
      </c>
      <c r="L19" s="46">
        <f t="shared" si="1"/>
        <v>102.8</v>
      </c>
      <c r="M19" s="46">
        <f t="shared" si="1"/>
        <v>281.20000000000005</v>
      </c>
      <c r="N19" s="46">
        <f t="shared" si="1"/>
        <v>7</v>
      </c>
      <c r="P19" s="12"/>
    </row>
    <row r="20" spans="1:17" ht="20.100000000000001" customHeight="1">
      <c r="A20" s="48"/>
      <c r="B20" s="44"/>
      <c r="C20" s="47"/>
      <c r="D20" s="46"/>
      <c r="E20" s="46"/>
      <c r="F20" s="46"/>
      <c r="G20" s="45"/>
      <c r="H20" s="46"/>
      <c r="I20" s="46"/>
      <c r="J20" s="46"/>
      <c r="K20" s="46"/>
      <c r="L20" s="46"/>
      <c r="M20" s="46"/>
      <c r="N20" s="46"/>
    </row>
    <row r="21" spans="1:17" ht="20.100000000000001" customHeight="1">
      <c r="A21" s="49"/>
      <c r="B21" s="44" t="s">
        <v>45</v>
      </c>
      <c r="C21" s="36"/>
      <c r="D21" s="38"/>
      <c r="E21" s="38"/>
      <c r="F21" s="38"/>
      <c r="G21" s="37"/>
      <c r="H21" s="38"/>
      <c r="I21" s="38"/>
      <c r="J21" s="38"/>
      <c r="K21" s="38"/>
      <c r="L21" s="38"/>
      <c r="M21" s="38"/>
      <c r="N21" s="38"/>
    </row>
    <row r="22" spans="1:17" ht="20.100000000000001" customHeight="1">
      <c r="A22" s="40"/>
      <c r="B22" s="40" t="s">
        <v>43</v>
      </c>
      <c r="C22" s="41" t="s">
        <v>57</v>
      </c>
      <c r="D22" s="38">
        <v>4.07</v>
      </c>
      <c r="E22" s="38">
        <v>4.5199999999999996</v>
      </c>
      <c r="F22" s="37">
        <v>27.88</v>
      </c>
      <c r="G22" s="37">
        <v>165</v>
      </c>
      <c r="H22" s="51">
        <v>26</v>
      </c>
      <c r="I22" s="38">
        <v>0.04</v>
      </c>
      <c r="J22" s="38">
        <v>0</v>
      </c>
      <c r="K22" s="38">
        <v>16.399999999999999</v>
      </c>
      <c r="L22" s="38">
        <v>6</v>
      </c>
      <c r="M22" s="42">
        <v>34.799999999999997</v>
      </c>
      <c r="N22" s="42">
        <v>0.4</v>
      </c>
      <c r="P22" s="12"/>
      <c r="Q22" s="12"/>
    </row>
    <row r="23" spans="1:17" ht="20.100000000000001" customHeight="1">
      <c r="A23" s="34"/>
      <c r="B23" s="35" t="s">
        <v>135</v>
      </c>
      <c r="C23" s="36">
        <v>200</v>
      </c>
      <c r="D23" s="37">
        <v>1</v>
      </c>
      <c r="E23" s="38">
        <v>0</v>
      </c>
      <c r="F23" s="38">
        <v>12.7</v>
      </c>
      <c r="G23" s="37">
        <v>86</v>
      </c>
      <c r="H23" s="38">
        <v>0</v>
      </c>
      <c r="I23" s="38">
        <v>0.01</v>
      </c>
      <c r="J23" s="38">
        <v>2</v>
      </c>
      <c r="K23" s="37">
        <v>7</v>
      </c>
      <c r="L23" s="38">
        <v>4</v>
      </c>
      <c r="M23" s="38">
        <v>7</v>
      </c>
      <c r="N23" s="37">
        <v>1.4</v>
      </c>
      <c r="P23" s="12"/>
    </row>
    <row r="24" spans="1:17" ht="20.100000000000001" customHeight="1">
      <c r="A24" s="40"/>
      <c r="B24" s="40"/>
      <c r="C24" s="41"/>
      <c r="D24" s="38"/>
      <c r="E24" s="38"/>
      <c r="F24" s="37"/>
      <c r="G24" s="37"/>
      <c r="H24" s="51"/>
      <c r="I24" s="38"/>
      <c r="J24" s="38"/>
      <c r="K24" s="38"/>
      <c r="L24" s="38"/>
      <c r="M24" s="42"/>
      <c r="N24" s="42"/>
      <c r="P24" s="12"/>
    </row>
    <row r="25" spans="1:17" ht="19.5" customHeight="1">
      <c r="A25" s="40"/>
      <c r="B25" s="44" t="s">
        <v>16</v>
      </c>
      <c r="C25" s="114">
        <f>C23+50</f>
        <v>250</v>
      </c>
      <c r="D25" s="45">
        <f>D23+D22</f>
        <v>5.07</v>
      </c>
      <c r="E25" s="45">
        <f t="shared" ref="E25:N25" si="2">E23+E22</f>
        <v>4.5199999999999996</v>
      </c>
      <c r="F25" s="45">
        <f t="shared" si="2"/>
        <v>40.58</v>
      </c>
      <c r="G25" s="45">
        <f t="shared" si="2"/>
        <v>251</v>
      </c>
      <c r="H25" s="45">
        <f t="shared" si="2"/>
        <v>26</v>
      </c>
      <c r="I25" s="45">
        <f t="shared" si="2"/>
        <v>0.05</v>
      </c>
      <c r="J25" s="45">
        <f t="shared" si="2"/>
        <v>2</v>
      </c>
      <c r="K25" s="45">
        <f t="shared" si="2"/>
        <v>23.4</v>
      </c>
      <c r="L25" s="45">
        <f t="shared" si="2"/>
        <v>10</v>
      </c>
      <c r="M25" s="45">
        <f t="shared" si="2"/>
        <v>41.8</v>
      </c>
      <c r="N25" s="45">
        <f t="shared" si="2"/>
        <v>1.7999999999999998</v>
      </c>
    </row>
  </sheetData>
  <mergeCells count="1">
    <mergeCell ref="G2:G3"/>
  </mergeCells>
  <phoneticPr fontId="1" type="noConversion"/>
  <pageMargins left="0.75" right="0.75" top="1" bottom="1" header="0.5" footer="0.5"/>
  <pageSetup paperSize="9" scale="7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4"/>
  <sheetViews>
    <sheetView tabSelected="1" topLeftCell="A4" zoomScale="80" zoomScaleNormal="80" workbookViewId="0">
      <selection activeCell="R11" sqref="R11"/>
    </sheetView>
  </sheetViews>
  <sheetFormatPr defaultRowHeight="12.75"/>
  <cols>
    <col min="1" max="1" width="12.7109375" style="12" customWidth="1"/>
    <col min="2" max="2" width="41.140625" style="12" customWidth="1"/>
    <col min="3" max="3" width="11.7109375" style="12" customWidth="1"/>
    <col min="4" max="6" width="8.7109375" style="12" customWidth="1"/>
    <col min="7" max="7" width="18.140625" style="12" customWidth="1"/>
    <col min="8" max="14" width="8.7109375" style="12" customWidth="1"/>
    <col min="15" max="15" width="9.140625" style="12"/>
  </cols>
  <sheetData>
    <row r="1" spans="1:17" s="3" customFormat="1" ht="45" customHeight="1">
      <c r="A1" s="10"/>
      <c r="B1" s="50" t="s">
        <v>172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7" s="2" customFormat="1" ht="17.25" customHeight="1">
      <c r="A2" s="4" t="s">
        <v>15</v>
      </c>
      <c r="B2" s="15" t="s">
        <v>56</v>
      </c>
      <c r="C2" s="4" t="s">
        <v>1</v>
      </c>
      <c r="D2" s="16" t="s">
        <v>53</v>
      </c>
      <c r="E2" s="33"/>
      <c r="F2" s="33"/>
      <c r="G2" s="118" t="s">
        <v>52</v>
      </c>
      <c r="H2" s="17" t="s">
        <v>5</v>
      </c>
      <c r="I2" s="32"/>
      <c r="J2" s="32"/>
      <c r="K2" s="17" t="s">
        <v>13</v>
      </c>
      <c r="L2" s="32"/>
      <c r="M2" s="32"/>
      <c r="N2" s="33"/>
      <c r="O2" s="18"/>
      <c r="P2" s="19"/>
    </row>
    <row r="3" spans="1:17" s="2" customFormat="1" ht="18" customHeight="1">
      <c r="A3" s="5" t="s">
        <v>48</v>
      </c>
      <c r="B3" s="20" t="s">
        <v>0</v>
      </c>
      <c r="C3" s="5" t="s">
        <v>49</v>
      </c>
      <c r="D3" s="33" t="s">
        <v>2</v>
      </c>
      <c r="E3" s="29" t="s">
        <v>3</v>
      </c>
      <c r="F3" s="29" t="s">
        <v>4</v>
      </c>
      <c r="G3" s="119"/>
      <c r="H3" s="29" t="s">
        <v>6</v>
      </c>
      <c r="I3" s="29" t="s">
        <v>8</v>
      </c>
      <c r="J3" s="29" t="s">
        <v>7</v>
      </c>
      <c r="K3" s="29" t="s">
        <v>10</v>
      </c>
      <c r="L3" s="29" t="s">
        <v>11</v>
      </c>
      <c r="M3" s="29" t="s">
        <v>12</v>
      </c>
      <c r="N3" s="29" t="s">
        <v>9</v>
      </c>
      <c r="O3" s="21"/>
      <c r="P3" s="19"/>
    </row>
    <row r="4" spans="1:17" ht="20.100000000000001" customHeight="1">
      <c r="A4" s="40"/>
      <c r="B4" s="44" t="s">
        <v>14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</row>
    <row r="5" spans="1:17" ht="20.25" customHeight="1">
      <c r="A5" s="113" t="s">
        <v>74</v>
      </c>
      <c r="B5" s="111" t="s">
        <v>67</v>
      </c>
      <c r="C5" s="112">
        <v>175</v>
      </c>
      <c r="D5" s="37">
        <v>5.8</v>
      </c>
      <c r="E5" s="37">
        <v>5.0999999999999996</v>
      </c>
      <c r="F5" s="37">
        <v>27.6</v>
      </c>
      <c r="G5" s="42">
        <v>258.89999999999998</v>
      </c>
      <c r="H5" s="37">
        <v>0</v>
      </c>
      <c r="I5" s="37">
        <v>0</v>
      </c>
      <c r="J5" s="42">
        <v>1.1000000000000001</v>
      </c>
      <c r="K5" s="37">
        <v>108.7</v>
      </c>
      <c r="L5" s="42">
        <v>18.3</v>
      </c>
      <c r="M5" s="42">
        <v>107.7</v>
      </c>
      <c r="N5" s="42">
        <v>0.5</v>
      </c>
      <c r="P5" s="12"/>
    </row>
    <row r="6" spans="1:17" ht="20.25" customHeight="1">
      <c r="A6" s="40" t="s">
        <v>136</v>
      </c>
      <c r="B6" s="40" t="s">
        <v>137</v>
      </c>
      <c r="C6" s="41" t="s">
        <v>114</v>
      </c>
      <c r="D6" s="37">
        <v>0.5</v>
      </c>
      <c r="E6" s="38">
        <v>0.5</v>
      </c>
      <c r="F6" s="37">
        <v>12</v>
      </c>
      <c r="G6" s="37">
        <v>79.5</v>
      </c>
      <c r="H6" s="42">
        <v>0</v>
      </c>
      <c r="I6" s="38">
        <v>0</v>
      </c>
      <c r="J6" s="38">
        <v>7.5</v>
      </c>
      <c r="K6" s="37">
        <v>12</v>
      </c>
      <c r="L6" s="38">
        <v>6.8</v>
      </c>
      <c r="M6" s="42">
        <v>8.3000000000000007</v>
      </c>
      <c r="N6" s="42">
        <v>1.7</v>
      </c>
      <c r="P6" s="12"/>
    </row>
    <row r="7" spans="1:17" ht="20.100000000000001" customHeight="1">
      <c r="A7" s="40" t="s">
        <v>66</v>
      </c>
      <c r="B7" s="40" t="s">
        <v>86</v>
      </c>
      <c r="C7" s="43" t="s">
        <v>71</v>
      </c>
      <c r="D7" s="60">
        <v>0.1</v>
      </c>
      <c r="E7" s="66">
        <v>8.3000000000000007</v>
      </c>
      <c r="F7" s="60">
        <v>0.1</v>
      </c>
      <c r="G7" s="58">
        <v>65.7</v>
      </c>
      <c r="H7" s="66">
        <v>40</v>
      </c>
      <c r="I7" s="59">
        <v>0</v>
      </c>
      <c r="J7" s="59">
        <v>0</v>
      </c>
      <c r="K7" s="60">
        <v>2.4</v>
      </c>
      <c r="L7" s="60">
        <v>0</v>
      </c>
      <c r="M7" s="60">
        <v>3</v>
      </c>
      <c r="N7" s="58">
        <v>0</v>
      </c>
    </row>
    <row r="8" spans="1:17" ht="20.100000000000001" customHeight="1">
      <c r="A8" s="40" t="s">
        <v>79</v>
      </c>
      <c r="B8" s="40" t="s">
        <v>78</v>
      </c>
      <c r="C8" s="43" t="s">
        <v>55</v>
      </c>
      <c r="D8" s="60">
        <v>2.4</v>
      </c>
      <c r="E8" s="66">
        <v>0.4</v>
      </c>
      <c r="F8" s="60">
        <v>14.47</v>
      </c>
      <c r="G8" s="58">
        <v>103.52</v>
      </c>
      <c r="H8" s="66">
        <v>0</v>
      </c>
      <c r="I8" s="59">
        <v>0</v>
      </c>
      <c r="J8" s="59">
        <v>0</v>
      </c>
      <c r="K8" s="60">
        <v>6.9</v>
      </c>
      <c r="L8" s="60">
        <v>9.9</v>
      </c>
      <c r="M8" s="60">
        <v>26.1</v>
      </c>
      <c r="N8" s="58">
        <v>0.3</v>
      </c>
    </row>
    <row r="9" spans="1:17" ht="20.100000000000001" customHeight="1">
      <c r="A9" s="40" t="s">
        <v>25</v>
      </c>
      <c r="B9" s="40" t="s">
        <v>23</v>
      </c>
      <c r="C9" s="43" t="s">
        <v>51</v>
      </c>
      <c r="D9" s="38">
        <v>0.1</v>
      </c>
      <c r="E9" s="38">
        <v>0</v>
      </c>
      <c r="F9" s="37">
        <v>9.5</v>
      </c>
      <c r="G9" s="37">
        <v>62</v>
      </c>
      <c r="H9" s="51">
        <v>0</v>
      </c>
      <c r="I9" s="38">
        <v>0</v>
      </c>
      <c r="J9" s="38">
        <v>0.3</v>
      </c>
      <c r="K9" s="38">
        <v>13.6</v>
      </c>
      <c r="L9" s="38">
        <v>11.7</v>
      </c>
      <c r="M9" s="42">
        <v>22.1</v>
      </c>
      <c r="N9" s="42">
        <v>2.1</v>
      </c>
      <c r="P9" s="12"/>
    </row>
    <row r="10" spans="1:17" ht="19.5" customHeight="1">
      <c r="A10" s="40"/>
      <c r="B10" s="44" t="s">
        <v>16</v>
      </c>
      <c r="C10" s="114">
        <f>C9+C8+C7+C5+100</f>
        <v>515</v>
      </c>
      <c r="D10" s="45">
        <f t="shared" ref="D10:F10" si="0">SUM(D5:D9)</f>
        <v>8.8999999999999986</v>
      </c>
      <c r="E10" s="45">
        <f t="shared" si="0"/>
        <v>14.3</v>
      </c>
      <c r="F10" s="45">
        <f t="shared" si="0"/>
        <v>63.67</v>
      </c>
      <c r="G10" s="45">
        <f>SUM(G5:G9)</f>
        <v>569.61999999999989</v>
      </c>
      <c r="H10" s="45">
        <f t="shared" ref="H10:N10" si="1">SUM(H5:H9)</f>
        <v>40</v>
      </c>
      <c r="I10" s="45">
        <f t="shared" si="1"/>
        <v>0</v>
      </c>
      <c r="J10" s="45">
        <f t="shared" si="1"/>
        <v>8.9</v>
      </c>
      <c r="K10" s="45">
        <f t="shared" si="1"/>
        <v>143.6</v>
      </c>
      <c r="L10" s="45">
        <f t="shared" si="1"/>
        <v>46.7</v>
      </c>
      <c r="M10" s="45">
        <f t="shared" si="1"/>
        <v>167.2</v>
      </c>
      <c r="N10" s="45">
        <f t="shared" si="1"/>
        <v>4.5999999999999996</v>
      </c>
      <c r="O10"/>
    </row>
    <row r="11" spans="1:17" ht="20.100000000000001" customHeight="1">
      <c r="A11" s="40"/>
      <c r="B11" s="44"/>
      <c r="C11" s="52"/>
      <c r="D11" s="45"/>
      <c r="E11" s="46"/>
      <c r="F11" s="45"/>
      <c r="G11" s="46"/>
      <c r="H11" s="54"/>
      <c r="I11" s="46"/>
      <c r="J11" s="46"/>
      <c r="K11" s="45"/>
      <c r="L11" s="46"/>
      <c r="M11" s="54"/>
      <c r="N11" s="54"/>
      <c r="P11" s="12"/>
      <c r="Q11" s="12"/>
    </row>
    <row r="12" spans="1:17" ht="20.100000000000001" customHeight="1">
      <c r="A12" s="44"/>
      <c r="B12" s="44" t="s">
        <v>31</v>
      </c>
      <c r="C12" s="47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P12" s="12"/>
      <c r="Q12" s="12"/>
    </row>
    <row r="13" spans="1:17" s="1" customFormat="1" ht="20.100000000000001" customHeight="1">
      <c r="A13" s="40" t="s">
        <v>44</v>
      </c>
      <c r="B13" s="40" t="s">
        <v>73</v>
      </c>
      <c r="C13" s="41" t="s">
        <v>77</v>
      </c>
      <c r="D13" s="59">
        <v>0.28000000000000003</v>
      </c>
      <c r="E13" s="59">
        <v>0.04</v>
      </c>
      <c r="F13" s="59">
        <v>0.72</v>
      </c>
      <c r="G13" s="58">
        <v>4.8</v>
      </c>
      <c r="H13" s="59">
        <v>0</v>
      </c>
      <c r="I13" s="59">
        <v>0.02</v>
      </c>
      <c r="J13" s="59">
        <v>0.18</v>
      </c>
      <c r="K13" s="59">
        <v>6.8</v>
      </c>
      <c r="L13" s="59">
        <v>5.6</v>
      </c>
      <c r="M13" s="59">
        <v>12</v>
      </c>
      <c r="N13" s="59">
        <v>0.2</v>
      </c>
      <c r="O13" s="18"/>
    </row>
    <row r="14" spans="1:17" s="8" customFormat="1" ht="19.5" customHeight="1">
      <c r="A14" s="40" t="s">
        <v>41</v>
      </c>
      <c r="B14" s="35" t="s">
        <v>58</v>
      </c>
      <c r="C14" s="41" t="s">
        <v>51</v>
      </c>
      <c r="D14" s="59">
        <v>1.6</v>
      </c>
      <c r="E14" s="59">
        <v>5.2</v>
      </c>
      <c r="F14" s="59">
        <v>6.36</v>
      </c>
      <c r="G14" s="58">
        <v>83.8</v>
      </c>
      <c r="H14" s="59">
        <v>9.52</v>
      </c>
      <c r="I14" s="59">
        <v>0.06</v>
      </c>
      <c r="J14" s="59">
        <v>12.06</v>
      </c>
      <c r="K14" s="59">
        <v>45.9</v>
      </c>
      <c r="L14" s="59">
        <v>17.7</v>
      </c>
      <c r="M14" s="59">
        <v>43.14</v>
      </c>
      <c r="N14" s="59">
        <v>0.64</v>
      </c>
      <c r="O14" s="22"/>
    </row>
    <row r="15" spans="1:17" s="8" customFormat="1" ht="20.100000000000001" customHeight="1">
      <c r="A15" s="40" t="s">
        <v>25</v>
      </c>
      <c r="B15" s="40" t="s">
        <v>138</v>
      </c>
      <c r="C15" s="41" t="s">
        <v>108</v>
      </c>
      <c r="D15" s="38">
        <v>10.88</v>
      </c>
      <c r="E15" s="38">
        <v>25.97</v>
      </c>
      <c r="F15" s="38">
        <v>14.57</v>
      </c>
      <c r="G15" s="37">
        <v>337.63</v>
      </c>
      <c r="H15" s="37">
        <v>0</v>
      </c>
      <c r="I15" s="38">
        <v>0.34</v>
      </c>
      <c r="J15" s="38">
        <v>5.91</v>
      </c>
      <c r="K15" s="38">
        <v>25.29</v>
      </c>
      <c r="L15" s="38">
        <v>37.799999999999997</v>
      </c>
      <c r="M15" s="38">
        <v>158.91</v>
      </c>
      <c r="N15" s="38">
        <v>2.65</v>
      </c>
      <c r="O15" s="22"/>
      <c r="P15" s="22"/>
      <c r="Q15" s="22"/>
    </row>
    <row r="16" spans="1:17" s="8" customFormat="1" ht="19.5" customHeight="1">
      <c r="A16" s="40" t="s">
        <v>110</v>
      </c>
      <c r="B16" s="40" t="s">
        <v>35</v>
      </c>
      <c r="C16" s="41" t="s">
        <v>51</v>
      </c>
      <c r="D16" s="38">
        <v>0.68</v>
      </c>
      <c r="E16" s="38">
        <v>0.14000000000000001</v>
      </c>
      <c r="F16" s="38">
        <v>15.38</v>
      </c>
      <c r="G16" s="37">
        <v>107.3</v>
      </c>
      <c r="H16" s="38">
        <v>0</v>
      </c>
      <c r="I16" s="38">
        <v>0</v>
      </c>
      <c r="J16" s="38">
        <v>50</v>
      </c>
      <c r="K16" s="38">
        <v>21.3</v>
      </c>
      <c r="L16" s="38">
        <v>3.4</v>
      </c>
      <c r="M16" s="38">
        <v>3.44</v>
      </c>
      <c r="N16" s="38">
        <v>0.7</v>
      </c>
      <c r="O16" s="22"/>
      <c r="P16" s="22"/>
      <c r="Q16" s="22"/>
    </row>
    <row r="17" spans="1:17" s="8" customFormat="1" ht="20.100000000000001" customHeight="1">
      <c r="A17" s="40" t="s">
        <v>79</v>
      </c>
      <c r="B17" s="40" t="s">
        <v>85</v>
      </c>
      <c r="C17" s="41" t="s">
        <v>82</v>
      </c>
      <c r="D17" s="59">
        <v>3.36</v>
      </c>
      <c r="E17" s="59">
        <v>0.66</v>
      </c>
      <c r="F17" s="59">
        <v>33.9</v>
      </c>
      <c r="G17" s="58">
        <v>138</v>
      </c>
      <c r="H17" s="59">
        <v>0</v>
      </c>
      <c r="I17" s="59">
        <v>0.7</v>
      </c>
      <c r="J17" s="59">
        <v>0</v>
      </c>
      <c r="K17" s="59">
        <v>13.8</v>
      </c>
      <c r="L17" s="59">
        <v>15</v>
      </c>
      <c r="M17" s="59">
        <v>63.6</v>
      </c>
      <c r="N17" s="59">
        <v>1.9</v>
      </c>
      <c r="O17" s="22"/>
      <c r="P17" s="22"/>
    </row>
    <row r="18" spans="1:17" s="8" customFormat="1" ht="20.100000000000001" customHeight="1">
      <c r="A18" s="44"/>
      <c r="B18" s="44" t="s">
        <v>32</v>
      </c>
      <c r="C18" s="114">
        <f>60+C16+C15+C14+C13</f>
        <v>700</v>
      </c>
      <c r="D18" s="46">
        <f t="shared" ref="D18:N18" si="2">SUM(D13:D17)</f>
        <v>16.8</v>
      </c>
      <c r="E18" s="46">
        <f t="shared" si="2"/>
        <v>32.01</v>
      </c>
      <c r="F18" s="46">
        <f t="shared" si="2"/>
        <v>70.930000000000007</v>
      </c>
      <c r="G18" s="45">
        <f t="shared" si="2"/>
        <v>671.53</v>
      </c>
      <c r="H18" s="46">
        <f t="shared" si="2"/>
        <v>9.52</v>
      </c>
      <c r="I18" s="46">
        <f t="shared" si="2"/>
        <v>1.1200000000000001</v>
      </c>
      <c r="J18" s="46">
        <f t="shared" si="2"/>
        <v>68.150000000000006</v>
      </c>
      <c r="K18" s="46">
        <f t="shared" si="2"/>
        <v>113.08999999999999</v>
      </c>
      <c r="L18" s="46">
        <f t="shared" si="2"/>
        <v>79.5</v>
      </c>
      <c r="M18" s="46">
        <f t="shared" si="2"/>
        <v>281.09000000000003</v>
      </c>
      <c r="N18" s="46">
        <f t="shared" si="2"/>
        <v>6.09</v>
      </c>
      <c r="O18" s="22"/>
    </row>
    <row r="19" spans="1:17" s="1" customFormat="1" ht="20.100000000000001" customHeight="1">
      <c r="A19" s="44"/>
      <c r="B19" s="44"/>
      <c r="C19" s="47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18"/>
    </row>
    <row r="20" spans="1:17" ht="20.100000000000001" customHeight="1">
      <c r="A20" s="40"/>
      <c r="B20" s="44" t="s">
        <v>45</v>
      </c>
      <c r="C20" s="36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</row>
    <row r="21" spans="1:17" ht="20.100000000000001" customHeight="1">
      <c r="A21" s="40" t="s">
        <v>22</v>
      </c>
      <c r="B21" s="40" t="s">
        <v>18</v>
      </c>
      <c r="C21" s="43" t="s">
        <v>87</v>
      </c>
      <c r="D21" s="60">
        <v>0.1</v>
      </c>
      <c r="E21" s="66">
        <v>0</v>
      </c>
      <c r="F21" s="60">
        <v>10.199999999999999</v>
      </c>
      <c r="G21" s="58">
        <v>64</v>
      </c>
      <c r="H21" s="66">
        <v>0</v>
      </c>
      <c r="I21" s="59">
        <v>0</v>
      </c>
      <c r="J21" s="59">
        <v>2.7</v>
      </c>
      <c r="K21" s="60">
        <v>14</v>
      </c>
      <c r="L21" s="60">
        <v>2.2999999999999998</v>
      </c>
      <c r="M21" s="60">
        <v>4.2</v>
      </c>
      <c r="N21" s="58">
        <v>0.3</v>
      </c>
    </row>
    <row r="22" spans="1:17" ht="20.100000000000001" customHeight="1">
      <c r="A22" s="40"/>
      <c r="B22" s="40" t="s">
        <v>43</v>
      </c>
      <c r="C22" s="41" t="s">
        <v>57</v>
      </c>
      <c r="D22" s="38">
        <v>4.07</v>
      </c>
      <c r="E22" s="38">
        <v>4.5199999999999996</v>
      </c>
      <c r="F22" s="37">
        <v>27.88</v>
      </c>
      <c r="G22" s="37">
        <v>165</v>
      </c>
      <c r="H22" s="51">
        <v>26</v>
      </c>
      <c r="I22" s="38">
        <v>0.04</v>
      </c>
      <c r="J22" s="38">
        <v>0</v>
      </c>
      <c r="K22" s="38">
        <v>16.399999999999999</v>
      </c>
      <c r="L22" s="38">
        <v>6</v>
      </c>
      <c r="M22" s="42">
        <v>34.799999999999997</v>
      </c>
      <c r="N22" s="42">
        <v>0.4</v>
      </c>
      <c r="P22" s="12"/>
      <c r="Q22" s="12"/>
    </row>
    <row r="23" spans="1:17" s="2" customFormat="1" ht="20.100000000000001" customHeight="1">
      <c r="A23" s="9"/>
      <c r="B23" s="44" t="s">
        <v>32</v>
      </c>
      <c r="C23" s="115">
        <f>C21+60</f>
        <v>270</v>
      </c>
      <c r="D23" s="95">
        <f t="shared" ref="D23:N23" si="3">SUM(D21:D22)</f>
        <v>4.17</v>
      </c>
      <c r="E23" s="96">
        <f t="shared" si="3"/>
        <v>4.5199999999999996</v>
      </c>
      <c r="F23" s="95">
        <f t="shared" si="3"/>
        <v>38.08</v>
      </c>
      <c r="G23" s="95">
        <f t="shared" si="3"/>
        <v>229</v>
      </c>
      <c r="H23" s="97">
        <f t="shared" si="3"/>
        <v>26</v>
      </c>
      <c r="I23" s="96">
        <f t="shared" si="3"/>
        <v>0.04</v>
      </c>
      <c r="J23" s="96">
        <f t="shared" si="3"/>
        <v>2.7</v>
      </c>
      <c r="K23" s="95">
        <f t="shared" si="3"/>
        <v>30.4</v>
      </c>
      <c r="L23" s="96">
        <f t="shared" si="3"/>
        <v>8.3000000000000007</v>
      </c>
      <c r="M23" s="97">
        <f t="shared" si="3"/>
        <v>39</v>
      </c>
      <c r="N23" s="97">
        <f t="shared" si="3"/>
        <v>0.7</v>
      </c>
      <c r="O23" s="19"/>
      <c r="P23" s="19"/>
    </row>
    <row r="24" spans="1:17" ht="20.100000000000001" customHeight="1">
      <c r="P24" s="12"/>
      <c r="Q24" s="12"/>
    </row>
  </sheetData>
  <mergeCells count="1">
    <mergeCell ref="G2:G3"/>
  </mergeCells>
  <phoneticPr fontId="1" type="noConversion"/>
  <pageMargins left="0.75" right="0.75" top="1" bottom="1" header="0.5" footer="0.5"/>
  <pageSetup paperSize="9"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9"/>
  <sheetViews>
    <sheetView zoomScale="80" zoomScaleNormal="80" workbookViewId="0">
      <selection activeCell="A9" sqref="A9:XFD9"/>
    </sheetView>
  </sheetViews>
  <sheetFormatPr defaultRowHeight="12.75"/>
  <cols>
    <col min="1" max="1" width="12.7109375" style="12" customWidth="1"/>
    <col min="2" max="2" width="44.28515625" style="12" customWidth="1"/>
    <col min="3" max="3" width="11.85546875" style="12" customWidth="1"/>
    <col min="4" max="6" width="8.7109375" style="12" customWidth="1"/>
    <col min="7" max="7" width="18.28515625" style="12" customWidth="1"/>
    <col min="8" max="14" width="8.7109375" style="12" customWidth="1"/>
    <col min="15" max="16" width="9.140625" style="12"/>
  </cols>
  <sheetData>
    <row r="1" spans="1:18" s="3" customFormat="1" ht="45.75" customHeight="1">
      <c r="A1" s="10"/>
      <c r="B1" s="50" t="s">
        <v>154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8" s="2" customFormat="1" ht="17.25" customHeight="1">
      <c r="A2" s="4" t="s">
        <v>15</v>
      </c>
      <c r="B2" s="15" t="s">
        <v>56</v>
      </c>
      <c r="C2" s="4" t="s">
        <v>1</v>
      </c>
      <c r="D2" s="16" t="s">
        <v>53</v>
      </c>
      <c r="E2" s="33"/>
      <c r="F2" s="33"/>
      <c r="G2" s="118" t="s">
        <v>52</v>
      </c>
      <c r="H2" s="17" t="s">
        <v>5</v>
      </c>
      <c r="I2" s="32"/>
      <c r="J2" s="32"/>
      <c r="K2" s="17" t="s">
        <v>13</v>
      </c>
      <c r="L2" s="32"/>
      <c r="M2" s="32"/>
      <c r="N2" s="33"/>
      <c r="O2" s="18"/>
      <c r="P2" s="19"/>
    </row>
    <row r="3" spans="1:18" s="2" customFormat="1" ht="18" customHeight="1">
      <c r="A3" s="5" t="s">
        <v>48</v>
      </c>
      <c r="B3" s="20" t="s">
        <v>0</v>
      </c>
      <c r="C3" s="5" t="s">
        <v>49</v>
      </c>
      <c r="D3" s="33" t="s">
        <v>2</v>
      </c>
      <c r="E3" s="29" t="s">
        <v>3</v>
      </c>
      <c r="F3" s="29" t="s">
        <v>4</v>
      </c>
      <c r="G3" s="119"/>
      <c r="H3" s="29" t="s">
        <v>6</v>
      </c>
      <c r="I3" s="29" t="s">
        <v>8</v>
      </c>
      <c r="J3" s="29" t="s">
        <v>7</v>
      </c>
      <c r="K3" s="29" t="s">
        <v>10</v>
      </c>
      <c r="L3" s="29" t="s">
        <v>11</v>
      </c>
      <c r="M3" s="29" t="s">
        <v>12</v>
      </c>
      <c r="N3" s="29" t="s">
        <v>9</v>
      </c>
      <c r="O3" s="21"/>
      <c r="P3" s="19"/>
    </row>
    <row r="4" spans="1:18" ht="20.100000000000001" customHeight="1">
      <c r="A4" s="11"/>
      <c r="B4" s="44" t="s">
        <v>14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Q4" s="12"/>
      <c r="R4" s="12"/>
    </row>
    <row r="5" spans="1:18" ht="20.100000000000001" customHeight="1">
      <c r="A5" s="40" t="s">
        <v>129</v>
      </c>
      <c r="B5" s="40" t="s">
        <v>128</v>
      </c>
      <c r="C5" s="41" t="s">
        <v>51</v>
      </c>
      <c r="D5" s="37">
        <v>13.5</v>
      </c>
      <c r="E5" s="38">
        <v>6.125</v>
      </c>
      <c r="F5" s="37">
        <v>52.5</v>
      </c>
      <c r="G5" s="37">
        <v>342.375</v>
      </c>
      <c r="H5" s="37">
        <v>52.5</v>
      </c>
      <c r="I5" s="38">
        <v>0.125</v>
      </c>
      <c r="J5" s="38">
        <v>0.125</v>
      </c>
      <c r="K5" s="37">
        <v>85.75</v>
      </c>
      <c r="L5" s="38">
        <v>39.375</v>
      </c>
      <c r="M5" s="42">
        <v>183.25</v>
      </c>
      <c r="N5" s="42">
        <v>0.75</v>
      </c>
      <c r="P5"/>
    </row>
    <row r="6" spans="1:18" ht="20.100000000000001" customHeight="1">
      <c r="A6" s="40" t="s">
        <v>66</v>
      </c>
      <c r="B6" s="40" t="s">
        <v>86</v>
      </c>
      <c r="C6" s="43" t="s">
        <v>71</v>
      </c>
      <c r="D6" s="60">
        <v>0.1</v>
      </c>
      <c r="E6" s="66">
        <v>8.3000000000000007</v>
      </c>
      <c r="F6" s="60">
        <v>0.1</v>
      </c>
      <c r="G6" s="58">
        <v>65.7</v>
      </c>
      <c r="H6" s="66">
        <v>40</v>
      </c>
      <c r="I6" s="59">
        <v>0</v>
      </c>
      <c r="J6" s="59">
        <v>0</v>
      </c>
      <c r="K6" s="60">
        <v>2.4</v>
      </c>
      <c r="L6" s="60">
        <v>0</v>
      </c>
      <c r="M6" s="60">
        <v>3</v>
      </c>
      <c r="N6" s="58">
        <v>0</v>
      </c>
      <c r="P6"/>
    </row>
    <row r="7" spans="1:18" ht="20.100000000000001" customHeight="1">
      <c r="A7" s="35" t="s">
        <v>79</v>
      </c>
      <c r="B7" s="40" t="s">
        <v>43</v>
      </c>
      <c r="C7" s="41" t="s">
        <v>101</v>
      </c>
      <c r="D7" s="38">
        <v>2.7</v>
      </c>
      <c r="E7" s="38">
        <v>4.5</v>
      </c>
      <c r="F7" s="37">
        <v>28</v>
      </c>
      <c r="G7" s="37">
        <v>118</v>
      </c>
      <c r="H7" s="42">
        <v>0</v>
      </c>
      <c r="I7" s="38">
        <v>0</v>
      </c>
      <c r="J7" s="38">
        <v>0.1</v>
      </c>
      <c r="K7" s="38">
        <v>6</v>
      </c>
      <c r="L7" s="38">
        <v>5.6</v>
      </c>
      <c r="M7" s="42">
        <v>18.7</v>
      </c>
      <c r="N7" s="42">
        <v>0.6</v>
      </c>
      <c r="P7"/>
    </row>
    <row r="8" spans="1:18" ht="20.100000000000001" customHeight="1">
      <c r="A8" s="40" t="s">
        <v>79</v>
      </c>
      <c r="B8" s="40" t="s">
        <v>78</v>
      </c>
      <c r="C8" s="43" t="s">
        <v>50</v>
      </c>
      <c r="D8" s="60">
        <v>3.2</v>
      </c>
      <c r="E8" s="66">
        <v>0.4</v>
      </c>
      <c r="F8" s="60">
        <v>19.3</v>
      </c>
      <c r="G8" s="58">
        <v>124.7</v>
      </c>
      <c r="H8" s="66">
        <v>0</v>
      </c>
      <c r="I8" s="59">
        <v>0</v>
      </c>
      <c r="J8" s="59">
        <v>0</v>
      </c>
      <c r="K8" s="60">
        <v>9.1999999999999993</v>
      </c>
      <c r="L8" s="60">
        <v>13.2</v>
      </c>
      <c r="M8" s="60">
        <v>34.799999999999997</v>
      </c>
      <c r="N8" s="58">
        <v>0.4</v>
      </c>
      <c r="P8"/>
    </row>
    <row r="9" spans="1:18" ht="20.100000000000001" customHeight="1">
      <c r="A9" s="40" t="s">
        <v>25</v>
      </c>
      <c r="B9" s="40" t="s">
        <v>23</v>
      </c>
      <c r="C9" s="43" t="s">
        <v>51</v>
      </c>
      <c r="D9" s="38">
        <v>0.1</v>
      </c>
      <c r="E9" s="38">
        <v>0</v>
      </c>
      <c r="F9" s="37">
        <v>9.5</v>
      </c>
      <c r="G9" s="37">
        <v>62</v>
      </c>
      <c r="H9" s="51">
        <v>0</v>
      </c>
      <c r="I9" s="38">
        <v>0</v>
      </c>
      <c r="J9" s="38">
        <v>0.3</v>
      </c>
      <c r="K9" s="38">
        <v>13.6</v>
      </c>
      <c r="L9" s="38">
        <v>11.7</v>
      </c>
      <c r="M9" s="42">
        <v>22.1</v>
      </c>
      <c r="N9" s="42">
        <v>2.1</v>
      </c>
    </row>
    <row r="10" spans="1:18" ht="20.100000000000001" customHeight="1">
      <c r="A10" s="40"/>
      <c r="B10" s="44" t="s">
        <v>16</v>
      </c>
      <c r="C10" s="114">
        <f>C9+C8+C6+C5+50</f>
        <v>500</v>
      </c>
      <c r="D10" s="45">
        <f t="shared" ref="D10:F10" si="0">SUM(D5:D9)</f>
        <v>19.600000000000001</v>
      </c>
      <c r="E10" s="45">
        <f t="shared" si="0"/>
        <v>19.324999999999999</v>
      </c>
      <c r="F10" s="45">
        <f t="shared" si="0"/>
        <v>109.39999999999999</v>
      </c>
      <c r="G10" s="45">
        <f>SUM(G5:G9)</f>
        <v>712.77500000000009</v>
      </c>
      <c r="H10" s="45">
        <f t="shared" ref="H10:N10" si="1">SUM(H5:H9)</f>
        <v>92.5</v>
      </c>
      <c r="I10" s="45">
        <f t="shared" si="1"/>
        <v>0.125</v>
      </c>
      <c r="J10" s="45">
        <f t="shared" si="1"/>
        <v>0.52500000000000002</v>
      </c>
      <c r="K10" s="45">
        <f t="shared" si="1"/>
        <v>116.95</v>
      </c>
      <c r="L10" s="45">
        <f t="shared" si="1"/>
        <v>69.875</v>
      </c>
      <c r="M10" s="45">
        <f t="shared" si="1"/>
        <v>261.85000000000002</v>
      </c>
      <c r="N10" s="45">
        <f t="shared" si="1"/>
        <v>3.85</v>
      </c>
      <c r="Q10" s="12"/>
      <c r="R10" s="12"/>
    </row>
    <row r="11" spans="1:18" ht="20.100000000000001" customHeight="1">
      <c r="A11" s="40"/>
      <c r="B11" s="44"/>
      <c r="C11" s="75"/>
      <c r="D11" s="45"/>
      <c r="E11" s="46"/>
      <c r="F11" s="45"/>
      <c r="G11" s="46"/>
      <c r="H11" s="54"/>
      <c r="I11" s="46"/>
      <c r="J11" s="46"/>
      <c r="K11" s="45"/>
      <c r="L11" s="46"/>
      <c r="M11" s="54"/>
      <c r="N11" s="54"/>
    </row>
    <row r="12" spans="1:18" s="1" customFormat="1" ht="20.100000000000001" customHeight="1">
      <c r="A12" s="44"/>
      <c r="B12" s="44" t="s">
        <v>31</v>
      </c>
      <c r="C12" s="44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18"/>
      <c r="P12" s="18"/>
    </row>
    <row r="13" spans="1:18" s="1" customFormat="1" ht="20.100000000000001" customHeight="1">
      <c r="A13" s="40" t="s">
        <v>44</v>
      </c>
      <c r="B13" s="40" t="s">
        <v>73</v>
      </c>
      <c r="C13" s="41" t="s">
        <v>77</v>
      </c>
      <c r="D13" s="59">
        <v>0.28000000000000003</v>
      </c>
      <c r="E13" s="59">
        <v>0.04</v>
      </c>
      <c r="F13" s="59">
        <v>0.72</v>
      </c>
      <c r="G13" s="58">
        <v>4.8</v>
      </c>
      <c r="H13" s="59">
        <v>0</v>
      </c>
      <c r="I13" s="59">
        <v>0.02</v>
      </c>
      <c r="J13" s="59">
        <v>0.18</v>
      </c>
      <c r="K13" s="59">
        <v>6.8</v>
      </c>
      <c r="L13" s="59">
        <v>5.6</v>
      </c>
      <c r="M13" s="59">
        <v>12</v>
      </c>
      <c r="N13" s="59">
        <v>0.2</v>
      </c>
      <c r="O13" s="18"/>
    </row>
    <row r="14" spans="1:18" s="8" customFormat="1" ht="21" customHeight="1">
      <c r="A14" s="40" t="s">
        <v>37</v>
      </c>
      <c r="B14" s="35" t="s">
        <v>112</v>
      </c>
      <c r="C14" s="41" t="s">
        <v>51</v>
      </c>
      <c r="D14" s="38">
        <v>1.38</v>
      </c>
      <c r="E14" s="38">
        <v>5.18</v>
      </c>
      <c r="F14" s="38">
        <v>4.9800000000000004</v>
      </c>
      <c r="G14" s="37">
        <v>124.32</v>
      </c>
      <c r="H14" s="38">
        <v>9.52</v>
      </c>
      <c r="I14" s="38">
        <v>0</v>
      </c>
      <c r="J14" s="38">
        <v>7.56</v>
      </c>
      <c r="K14" s="38">
        <v>35.72</v>
      </c>
      <c r="L14" s="38">
        <v>11.66</v>
      </c>
      <c r="M14" s="38">
        <v>31.5</v>
      </c>
      <c r="N14" s="38">
        <v>0.46</v>
      </c>
      <c r="O14" s="22"/>
      <c r="P14" s="22"/>
    </row>
    <row r="15" spans="1:18" ht="19.5" customHeight="1">
      <c r="A15" s="40" t="s">
        <v>63</v>
      </c>
      <c r="B15" s="92" t="s">
        <v>64</v>
      </c>
      <c r="C15" s="93" t="s">
        <v>61</v>
      </c>
      <c r="D15" s="91">
        <v>10.39</v>
      </c>
      <c r="E15" s="91">
        <v>5.81</v>
      </c>
      <c r="F15" s="91">
        <v>6.05</v>
      </c>
      <c r="G15" s="94">
        <v>173.29</v>
      </c>
      <c r="H15" s="91">
        <v>0.02</v>
      </c>
      <c r="I15" s="91">
        <v>2.29</v>
      </c>
      <c r="J15" s="91">
        <v>3.85</v>
      </c>
      <c r="K15" s="91">
        <v>0.8</v>
      </c>
      <c r="L15" s="91">
        <v>77.56</v>
      </c>
      <c r="M15" s="91">
        <v>43.9</v>
      </c>
      <c r="N15" s="91">
        <v>142.29</v>
      </c>
      <c r="O15"/>
      <c r="P15"/>
    </row>
    <row r="16" spans="1:18" s="68" customFormat="1" ht="20.100000000000001" customHeight="1">
      <c r="A16" s="40" t="s">
        <v>39</v>
      </c>
      <c r="B16" s="40" t="s">
        <v>17</v>
      </c>
      <c r="C16" s="41" t="s">
        <v>54</v>
      </c>
      <c r="D16" s="38">
        <v>8.59</v>
      </c>
      <c r="E16" s="38">
        <v>6.09</v>
      </c>
      <c r="F16" s="38">
        <v>38.67</v>
      </c>
      <c r="G16" s="37">
        <v>243.75</v>
      </c>
      <c r="H16" s="38">
        <v>0</v>
      </c>
      <c r="I16" s="38">
        <v>0.21</v>
      </c>
      <c r="J16" s="38">
        <v>0</v>
      </c>
      <c r="K16" s="38">
        <v>13.32</v>
      </c>
      <c r="L16" s="38">
        <v>135.83000000000001</v>
      </c>
      <c r="M16" s="38">
        <v>203.93</v>
      </c>
      <c r="N16" s="38">
        <v>4.5599999999999996</v>
      </c>
      <c r="O16" s="67"/>
      <c r="P16" s="67"/>
    </row>
    <row r="17" spans="1:19" s="8" customFormat="1" ht="20.100000000000001" customHeight="1">
      <c r="A17" s="40" t="s">
        <v>34</v>
      </c>
      <c r="B17" s="40" t="s">
        <v>81</v>
      </c>
      <c r="C17" s="41" t="s">
        <v>51</v>
      </c>
      <c r="D17" s="38">
        <v>0.6</v>
      </c>
      <c r="E17" s="38">
        <v>0.1</v>
      </c>
      <c r="F17" s="38">
        <v>31.4</v>
      </c>
      <c r="G17" s="37">
        <v>144</v>
      </c>
      <c r="H17" s="38">
        <v>0</v>
      </c>
      <c r="I17" s="38">
        <v>0</v>
      </c>
      <c r="J17" s="38">
        <v>0.2</v>
      </c>
      <c r="K17" s="38">
        <v>19.5</v>
      </c>
      <c r="L17" s="38">
        <v>63</v>
      </c>
      <c r="M17" s="38">
        <v>0</v>
      </c>
      <c r="N17" s="38">
        <v>2.6</v>
      </c>
      <c r="O17" s="22"/>
      <c r="P17" s="22"/>
    </row>
    <row r="18" spans="1:19" s="8" customFormat="1" ht="20.100000000000001" customHeight="1">
      <c r="A18" s="40" t="s">
        <v>79</v>
      </c>
      <c r="B18" s="40" t="s">
        <v>85</v>
      </c>
      <c r="C18" s="41" t="s">
        <v>142</v>
      </c>
      <c r="D18" s="38">
        <v>2.8</v>
      </c>
      <c r="E18" s="38">
        <v>0.6</v>
      </c>
      <c r="F18" s="38">
        <v>28.3</v>
      </c>
      <c r="G18" s="37">
        <v>115</v>
      </c>
      <c r="H18" s="38">
        <v>0</v>
      </c>
      <c r="I18" s="38">
        <v>0</v>
      </c>
      <c r="J18" s="38">
        <v>0.1</v>
      </c>
      <c r="K18" s="38">
        <v>11.5</v>
      </c>
      <c r="L18" s="38">
        <v>12.5</v>
      </c>
      <c r="M18" s="38">
        <v>53</v>
      </c>
      <c r="N18" s="38">
        <v>0</v>
      </c>
      <c r="O18" s="22"/>
      <c r="P18" s="22"/>
    </row>
    <row r="19" spans="1:19" s="1" customFormat="1" ht="20.100000000000001" customHeight="1">
      <c r="A19" s="44"/>
      <c r="B19" s="44" t="s">
        <v>32</v>
      </c>
      <c r="C19" s="114">
        <f>50+C17+C16+C15+C14+C13</f>
        <v>750</v>
      </c>
      <c r="D19" s="46">
        <f t="shared" ref="D19:N19" si="2">SUM(D13:D18)</f>
        <v>24.040000000000003</v>
      </c>
      <c r="E19" s="46">
        <f t="shared" si="2"/>
        <v>17.82</v>
      </c>
      <c r="F19" s="46">
        <f t="shared" si="2"/>
        <v>110.11999999999999</v>
      </c>
      <c r="G19" s="46">
        <f t="shared" si="2"/>
        <v>805.16</v>
      </c>
      <c r="H19" s="46">
        <f t="shared" si="2"/>
        <v>9.5399999999999991</v>
      </c>
      <c r="I19" s="46">
        <f t="shared" si="2"/>
        <v>2.52</v>
      </c>
      <c r="J19" s="46">
        <f t="shared" si="2"/>
        <v>11.889999999999999</v>
      </c>
      <c r="K19" s="46">
        <f t="shared" si="2"/>
        <v>87.639999999999986</v>
      </c>
      <c r="L19" s="46">
        <f t="shared" si="2"/>
        <v>306.14999999999998</v>
      </c>
      <c r="M19" s="46">
        <f t="shared" si="2"/>
        <v>344.33000000000004</v>
      </c>
      <c r="N19" s="46">
        <f t="shared" si="2"/>
        <v>150.10999999999999</v>
      </c>
      <c r="O19" s="18"/>
      <c r="P19" s="18"/>
    </row>
    <row r="20" spans="1:19" ht="20.100000000000001" customHeight="1">
      <c r="A20" s="70"/>
      <c r="B20" s="69"/>
      <c r="C20" s="64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</row>
    <row r="21" spans="1:19" ht="20.100000000000001" customHeight="1">
      <c r="A21" s="40"/>
      <c r="B21" s="44" t="s">
        <v>45</v>
      </c>
      <c r="C21" s="36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</row>
    <row r="22" spans="1:19" ht="20.100000000000001" customHeight="1">
      <c r="A22" s="34"/>
      <c r="B22" s="35" t="s">
        <v>135</v>
      </c>
      <c r="C22" s="36">
        <v>200</v>
      </c>
      <c r="D22" s="37">
        <v>1</v>
      </c>
      <c r="E22" s="38">
        <v>0</v>
      </c>
      <c r="F22" s="38">
        <v>12.7</v>
      </c>
      <c r="G22" s="37">
        <v>86</v>
      </c>
      <c r="H22" s="38">
        <v>0</v>
      </c>
      <c r="I22" s="38">
        <v>0.01</v>
      </c>
      <c r="J22" s="38">
        <v>2</v>
      </c>
      <c r="K22" s="37">
        <v>7</v>
      </c>
      <c r="L22" s="38">
        <v>4</v>
      </c>
      <c r="M22" s="38">
        <v>7</v>
      </c>
      <c r="N22" s="37">
        <v>1.4</v>
      </c>
    </row>
    <row r="23" spans="1:19" ht="20.100000000000001" customHeight="1">
      <c r="A23" s="40"/>
      <c r="B23" s="40"/>
      <c r="C23" s="41"/>
      <c r="D23" s="38"/>
      <c r="E23" s="38"/>
      <c r="F23" s="37"/>
      <c r="G23" s="37"/>
      <c r="H23" s="51"/>
      <c r="I23" s="38"/>
      <c r="J23" s="38"/>
      <c r="K23" s="38"/>
      <c r="L23" s="38"/>
      <c r="M23" s="42"/>
      <c r="N23" s="42"/>
      <c r="Q23" s="12"/>
    </row>
    <row r="24" spans="1:19" ht="20.100000000000001" customHeight="1">
      <c r="A24" s="6"/>
      <c r="B24" s="44" t="s">
        <v>16</v>
      </c>
      <c r="C24" s="117">
        <v>200</v>
      </c>
      <c r="D24" s="45">
        <f>SUM(D22:D23)</f>
        <v>1</v>
      </c>
      <c r="E24" s="46">
        <f>SUM(E22:E23)</f>
        <v>0</v>
      </c>
      <c r="F24" s="45">
        <f>SUM(F22:F23)</f>
        <v>12.7</v>
      </c>
      <c r="G24" s="45">
        <f>SUM(G22:G23)</f>
        <v>86</v>
      </c>
      <c r="H24" s="54">
        <f>SUM(H22:H23)</f>
        <v>0</v>
      </c>
      <c r="I24" s="46">
        <f>SUM(I21:I23)</f>
        <v>0.01</v>
      </c>
      <c r="J24" s="46">
        <f t="shared" ref="J24:N24" si="3">SUM(J22:J23)</f>
        <v>2</v>
      </c>
      <c r="K24" s="45">
        <f t="shared" si="3"/>
        <v>7</v>
      </c>
      <c r="L24" s="46">
        <f t="shared" si="3"/>
        <v>4</v>
      </c>
      <c r="M24" s="54">
        <f t="shared" si="3"/>
        <v>7</v>
      </c>
      <c r="N24" s="54">
        <f t="shared" si="3"/>
        <v>1.4</v>
      </c>
      <c r="Q24" s="12"/>
      <c r="R24" s="12"/>
      <c r="S24" s="12"/>
    </row>
    <row r="32" spans="1:19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</row>
    <row r="34" spans="1:16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</row>
    <row r="35" spans="1:16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6" spans="1:16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</row>
    <row r="37" spans="1:16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</row>
    <row r="38" spans="1:16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</row>
    <row r="39" spans="1:16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</row>
  </sheetData>
  <mergeCells count="1">
    <mergeCell ref="G2:G3"/>
  </mergeCells>
  <phoneticPr fontId="1" type="noConversion"/>
  <pageMargins left="0.75" right="0.75" top="1" bottom="1" header="0.5" footer="0.5"/>
  <pageSetup paperSize="9" scale="7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3"/>
  <sheetViews>
    <sheetView topLeftCell="A4" zoomScale="80" zoomScaleNormal="80" workbookViewId="0">
      <selection activeCell="A14" sqref="A14:XFD14"/>
    </sheetView>
  </sheetViews>
  <sheetFormatPr defaultRowHeight="12.75"/>
  <cols>
    <col min="1" max="1" width="12.7109375" style="12" customWidth="1"/>
    <col min="2" max="2" width="42.42578125" style="12" customWidth="1"/>
    <col min="3" max="3" width="12" style="12" customWidth="1"/>
    <col min="4" max="6" width="8.7109375" style="12" customWidth="1"/>
    <col min="7" max="7" width="17.85546875" style="12" customWidth="1"/>
    <col min="8" max="14" width="8.7109375" style="12" customWidth="1"/>
    <col min="15" max="19" width="9.140625" style="12"/>
  </cols>
  <sheetData>
    <row r="1" spans="1:19" s="3" customFormat="1" ht="45" customHeight="1">
      <c r="A1" s="10"/>
      <c r="B1" s="50" t="s">
        <v>155</v>
      </c>
      <c r="C1" s="25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9" s="2" customFormat="1" ht="17.25" customHeight="1">
      <c r="A2" s="4" t="s">
        <v>15</v>
      </c>
      <c r="B2" s="15" t="s">
        <v>56</v>
      </c>
      <c r="C2" s="4" t="s">
        <v>1</v>
      </c>
      <c r="D2" s="16" t="s">
        <v>53</v>
      </c>
      <c r="E2" s="33"/>
      <c r="F2" s="33"/>
      <c r="G2" s="118" t="s">
        <v>52</v>
      </c>
      <c r="H2" s="17" t="s">
        <v>5</v>
      </c>
      <c r="I2" s="32"/>
      <c r="J2" s="32"/>
      <c r="K2" s="17" t="s">
        <v>13</v>
      </c>
      <c r="L2" s="32"/>
      <c r="M2" s="32"/>
      <c r="N2" s="33"/>
      <c r="O2" s="18"/>
      <c r="P2" s="19"/>
    </row>
    <row r="3" spans="1:19" s="2" customFormat="1" ht="18" customHeight="1">
      <c r="A3" s="5" t="s">
        <v>48</v>
      </c>
      <c r="B3" s="20" t="s">
        <v>0</v>
      </c>
      <c r="C3" s="5" t="s">
        <v>49</v>
      </c>
      <c r="D3" s="33" t="s">
        <v>2</v>
      </c>
      <c r="E3" s="29" t="s">
        <v>3</v>
      </c>
      <c r="F3" s="29" t="s">
        <v>4</v>
      </c>
      <c r="G3" s="119"/>
      <c r="H3" s="29" t="s">
        <v>6</v>
      </c>
      <c r="I3" s="29" t="s">
        <v>8</v>
      </c>
      <c r="J3" s="29" t="s">
        <v>7</v>
      </c>
      <c r="K3" s="29" t="s">
        <v>10</v>
      </c>
      <c r="L3" s="29" t="s">
        <v>11</v>
      </c>
      <c r="M3" s="29" t="s">
        <v>12</v>
      </c>
      <c r="N3" s="29" t="s">
        <v>9</v>
      </c>
      <c r="O3" s="21"/>
      <c r="P3" s="19"/>
    </row>
    <row r="4" spans="1:19" ht="19.5" customHeight="1">
      <c r="A4" s="11"/>
      <c r="B4" s="44" t="s">
        <v>14</v>
      </c>
      <c r="C4" s="7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P4"/>
      <c r="Q4"/>
      <c r="R4"/>
      <c r="S4"/>
    </row>
    <row r="5" spans="1:19" ht="19.5" customHeight="1">
      <c r="A5" s="85" t="s">
        <v>29</v>
      </c>
      <c r="B5" s="59" t="s">
        <v>111</v>
      </c>
      <c r="C5" s="41" t="s">
        <v>108</v>
      </c>
      <c r="D5" s="59">
        <v>11</v>
      </c>
      <c r="E5" s="59">
        <v>11.5</v>
      </c>
      <c r="F5" s="58">
        <v>38.1</v>
      </c>
      <c r="G5" s="58">
        <v>256.60000000000002</v>
      </c>
      <c r="H5" s="60">
        <v>88</v>
      </c>
      <c r="I5" s="59">
        <v>0.1</v>
      </c>
      <c r="J5" s="59">
        <v>0.1</v>
      </c>
      <c r="K5" s="59">
        <v>203</v>
      </c>
      <c r="L5" s="59">
        <v>16.3</v>
      </c>
      <c r="M5" s="60">
        <v>156.4</v>
      </c>
      <c r="N5" s="60">
        <v>1.1000000000000001</v>
      </c>
      <c r="O5"/>
      <c r="P5"/>
      <c r="Q5"/>
      <c r="R5"/>
      <c r="S5"/>
    </row>
    <row r="6" spans="1:19" ht="20.25" customHeight="1">
      <c r="A6" s="40" t="s">
        <v>136</v>
      </c>
      <c r="B6" s="40" t="s">
        <v>137</v>
      </c>
      <c r="C6" s="41" t="s">
        <v>114</v>
      </c>
      <c r="D6" s="37">
        <v>0.5</v>
      </c>
      <c r="E6" s="38">
        <v>0.5</v>
      </c>
      <c r="F6" s="37">
        <v>12</v>
      </c>
      <c r="G6" s="37">
        <v>79.5</v>
      </c>
      <c r="H6" s="42">
        <v>0</v>
      </c>
      <c r="I6" s="38">
        <v>0</v>
      </c>
      <c r="J6" s="38">
        <v>7.5</v>
      </c>
      <c r="K6" s="37">
        <v>12</v>
      </c>
      <c r="L6" s="38">
        <v>6.8</v>
      </c>
      <c r="M6" s="42">
        <v>8.3000000000000007</v>
      </c>
      <c r="N6" s="42">
        <v>1.7</v>
      </c>
      <c r="Q6"/>
      <c r="R6"/>
      <c r="S6"/>
    </row>
    <row r="7" spans="1:19" ht="20.100000000000001" customHeight="1">
      <c r="A7" s="40" t="s">
        <v>79</v>
      </c>
      <c r="B7" s="40" t="s">
        <v>78</v>
      </c>
      <c r="C7" s="43" t="s">
        <v>80</v>
      </c>
      <c r="D7" s="60">
        <v>2.8</v>
      </c>
      <c r="E7" s="66">
        <v>0.6</v>
      </c>
      <c r="F7" s="60">
        <v>28.3</v>
      </c>
      <c r="G7" s="58">
        <v>115</v>
      </c>
      <c r="H7" s="66">
        <v>0</v>
      </c>
      <c r="I7" s="59">
        <v>0.1</v>
      </c>
      <c r="J7" s="59">
        <v>0</v>
      </c>
      <c r="K7" s="60">
        <v>11.5</v>
      </c>
      <c r="L7" s="60">
        <v>12.5</v>
      </c>
      <c r="M7" s="60">
        <v>53</v>
      </c>
      <c r="N7" s="58">
        <v>1.6</v>
      </c>
      <c r="P7"/>
      <c r="Q7"/>
      <c r="R7"/>
      <c r="S7"/>
    </row>
    <row r="8" spans="1:19" ht="20.100000000000001" customHeight="1">
      <c r="A8" s="40" t="s">
        <v>22</v>
      </c>
      <c r="B8" s="40" t="s">
        <v>18</v>
      </c>
      <c r="C8" s="43" t="s">
        <v>87</v>
      </c>
      <c r="D8" s="60">
        <v>0.1</v>
      </c>
      <c r="E8" s="66">
        <v>0</v>
      </c>
      <c r="F8" s="60">
        <v>10.199999999999999</v>
      </c>
      <c r="G8" s="58">
        <v>62</v>
      </c>
      <c r="H8" s="66">
        <v>0</v>
      </c>
      <c r="I8" s="59">
        <v>0</v>
      </c>
      <c r="J8" s="59">
        <v>2.7</v>
      </c>
      <c r="K8" s="60">
        <v>14</v>
      </c>
      <c r="L8" s="60">
        <v>2.2999999999999998</v>
      </c>
      <c r="M8" s="60">
        <v>4.2</v>
      </c>
      <c r="N8" s="58">
        <v>0.3</v>
      </c>
      <c r="P8"/>
      <c r="Q8"/>
      <c r="R8"/>
      <c r="S8"/>
    </row>
    <row r="9" spans="1:19" ht="20.100000000000001" customHeight="1">
      <c r="A9" s="40"/>
      <c r="B9" s="44" t="s">
        <v>16</v>
      </c>
      <c r="C9" s="114">
        <f>C8+C7+C5+100</f>
        <v>540</v>
      </c>
      <c r="D9" s="45">
        <f>D8+D7+D5+D6</f>
        <v>14.4</v>
      </c>
      <c r="E9" s="45">
        <f t="shared" ref="E9:N9" si="0">E8+E7+E5+E6</f>
        <v>12.6</v>
      </c>
      <c r="F9" s="45">
        <f t="shared" si="0"/>
        <v>88.6</v>
      </c>
      <c r="G9" s="45">
        <f t="shared" si="0"/>
        <v>513.1</v>
      </c>
      <c r="H9" s="45">
        <f t="shared" si="0"/>
        <v>88</v>
      </c>
      <c r="I9" s="45">
        <f t="shared" si="0"/>
        <v>0.2</v>
      </c>
      <c r="J9" s="45">
        <f t="shared" si="0"/>
        <v>10.3</v>
      </c>
      <c r="K9" s="45">
        <f t="shared" si="0"/>
        <v>240.5</v>
      </c>
      <c r="L9" s="45">
        <f t="shared" si="0"/>
        <v>37.9</v>
      </c>
      <c r="M9" s="45">
        <f t="shared" si="0"/>
        <v>221.90000000000003</v>
      </c>
      <c r="N9" s="45">
        <f t="shared" si="0"/>
        <v>4.7</v>
      </c>
      <c r="P9"/>
      <c r="Q9"/>
      <c r="R9"/>
      <c r="S9"/>
    </row>
    <row r="10" spans="1:19" ht="20.100000000000001" customHeight="1">
      <c r="A10" s="40"/>
      <c r="B10" s="44"/>
      <c r="C10" s="52"/>
      <c r="D10" s="61"/>
      <c r="E10" s="62"/>
      <c r="F10" s="61"/>
      <c r="G10" s="61"/>
      <c r="H10" s="63"/>
      <c r="I10" s="62"/>
      <c r="J10" s="62"/>
      <c r="K10" s="61"/>
      <c r="L10" s="62"/>
      <c r="M10" s="63"/>
      <c r="N10" s="63"/>
      <c r="P10"/>
      <c r="Q10"/>
      <c r="R10"/>
      <c r="S10"/>
    </row>
    <row r="11" spans="1:19" s="1" customFormat="1" ht="20.100000000000001" customHeight="1">
      <c r="A11" s="44"/>
      <c r="B11" s="44" t="s">
        <v>31</v>
      </c>
      <c r="C11" s="47"/>
      <c r="D11" s="62"/>
      <c r="E11" s="62"/>
      <c r="F11" s="62"/>
      <c r="G11" s="61"/>
      <c r="H11" s="62"/>
      <c r="I11" s="62"/>
      <c r="J11" s="62"/>
      <c r="K11" s="62"/>
      <c r="L11" s="62"/>
      <c r="M11" s="62"/>
      <c r="N11" s="62"/>
      <c r="O11" s="18"/>
    </row>
    <row r="12" spans="1:19" s="1" customFormat="1" ht="20.100000000000001" customHeight="1">
      <c r="A12" s="40" t="s">
        <v>44</v>
      </c>
      <c r="B12" s="40" t="s">
        <v>73</v>
      </c>
      <c r="C12" s="41" t="s">
        <v>77</v>
      </c>
      <c r="D12" s="59">
        <v>0.28000000000000003</v>
      </c>
      <c r="E12" s="59">
        <v>0.04</v>
      </c>
      <c r="F12" s="59">
        <v>0.72</v>
      </c>
      <c r="G12" s="58">
        <v>4.8</v>
      </c>
      <c r="H12" s="59">
        <v>0</v>
      </c>
      <c r="I12" s="59">
        <v>0.02</v>
      </c>
      <c r="J12" s="59">
        <v>0.18</v>
      </c>
      <c r="K12" s="59">
        <v>6.8</v>
      </c>
      <c r="L12" s="59">
        <v>5.6</v>
      </c>
      <c r="M12" s="59">
        <v>12</v>
      </c>
      <c r="N12" s="59">
        <v>0.2</v>
      </c>
      <c r="O12" s="18"/>
    </row>
    <row r="13" spans="1:19" s="8" customFormat="1" ht="34.5" customHeight="1">
      <c r="A13" s="40" t="s">
        <v>41</v>
      </c>
      <c r="B13" s="35" t="s">
        <v>95</v>
      </c>
      <c r="C13" s="41" t="s">
        <v>51</v>
      </c>
      <c r="D13" s="59">
        <v>6.7</v>
      </c>
      <c r="E13" s="59">
        <v>14.24</v>
      </c>
      <c r="F13" s="59">
        <v>22.2</v>
      </c>
      <c r="G13" s="58">
        <v>132.65</v>
      </c>
      <c r="H13" s="59">
        <v>0.03</v>
      </c>
      <c r="I13" s="59">
        <v>0.14000000000000001</v>
      </c>
      <c r="J13" s="59">
        <v>20.02</v>
      </c>
      <c r="K13" s="59">
        <v>374.4</v>
      </c>
      <c r="L13" s="59">
        <v>77.36</v>
      </c>
      <c r="M13" s="59">
        <v>160.82</v>
      </c>
      <c r="N13" s="59">
        <v>0.62</v>
      </c>
      <c r="O13" s="22"/>
    </row>
    <row r="14" spans="1:19" s="8" customFormat="1" ht="20.100000000000001" customHeight="1">
      <c r="A14" s="40" t="s">
        <v>30</v>
      </c>
      <c r="B14" s="40" t="s">
        <v>147</v>
      </c>
      <c r="C14" s="41" t="s">
        <v>61</v>
      </c>
      <c r="D14" s="59">
        <v>13.7</v>
      </c>
      <c r="E14" s="59">
        <v>12.2</v>
      </c>
      <c r="F14" s="59">
        <v>12.2</v>
      </c>
      <c r="G14" s="58">
        <v>213.5</v>
      </c>
      <c r="H14" s="59">
        <v>0.1</v>
      </c>
      <c r="I14" s="59">
        <v>0.1</v>
      </c>
      <c r="J14" s="59">
        <v>6.3</v>
      </c>
      <c r="K14" s="59">
        <v>39.6</v>
      </c>
      <c r="L14" s="59">
        <v>23.4</v>
      </c>
      <c r="M14" s="59">
        <v>86.4</v>
      </c>
      <c r="N14" s="59">
        <v>2</v>
      </c>
      <c r="O14" s="22"/>
    </row>
    <row r="15" spans="1:19" ht="20.100000000000001" customHeight="1">
      <c r="A15" s="40" t="s">
        <v>28</v>
      </c>
      <c r="B15" s="40" t="s">
        <v>27</v>
      </c>
      <c r="C15" s="43" t="s">
        <v>54</v>
      </c>
      <c r="D15" s="60">
        <v>3.7</v>
      </c>
      <c r="E15" s="66">
        <v>5.4</v>
      </c>
      <c r="F15" s="60">
        <v>33.700000000000003</v>
      </c>
      <c r="G15" s="58">
        <v>210.1</v>
      </c>
      <c r="H15" s="66">
        <v>27</v>
      </c>
      <c r="I15" s="59">
        <v>0</v>
      </c>
      <c r="J15" s="59">
        <v>0</v>
      </c>
      <c r="K15" s="60">
        <v>2.6</v>
      </c>
      <c r="L15" s="60">
        <v>19</v>
      </c>
      <c r="M15" s="60">
        <v>61.5</v>
      </c>
      <c r="N15" s="58">
        <v>0.5</v>
      </c>
      <c r="P15"/>
      <c r="Q15"/>
      <c r="R15"/>
      <c r="S15"/>
    </row>
    <row r="16" spans="1:19" ht="20.100000000000001" customHeight="1">
      <c r="A16" s="40" t="s">
        <v>25</v>
      </c>
      <c r="B16" s="40" t="s">
        <v>23</v>
      </c>
      <c r="C16" s="43" t="s">
        <v>51</v>
      </c>
      <c r="D16" s="38">
        <v>0.1</v>
      </c>
      <c r="E16" s="38">
        <v>0</v>
      </c>
      <c r="F16" s="37">
        <v>9.5</v>
      </c>
      <c r="G16" s="37">
        <v>62</v>
      </c>
      <c r="H16" s="51">
        <v>0</v>
      </c>
      <c r="I16" s="38">
        <v>0</v>
      </c>
      <c r="J16" s="38">
        <v>0.3</v>
      </c>
      <c r="K16" s="38">
        <v>13.6</v>
      </c>
      <c r="L16" s="38">
        <v>11.7</v>
      </c>
      <c r="M16" s="42">
        <v>22.1</v>
      </c>
      <c r="N16" s="42">
        <v>2.1</v>
      </c>
      <c r="Q16"/>
      <c r="R16"/>
      <c r="S16"/>
    </row>
    <row r="17" spans="1:19" s="8" customFormat="1" ht="20.100000000000001" customHeight="1">
      <c r="A17" s="40" t="s">
        <v>79</v>
      </c>
      <c r="B17" s="40" t="s">
        <v>85</v>
      </c>
      <c r="C17" s="41" t="s">
        <v>142</v>
      </c>
      <c r="D17" s="38">
        <v>2.8</v>
      </c>
      <c r="E17" s="38">
        <v>0.6</v>
      </c>
      <c r="F17" s="38">
        <v>28.3</v>
      </c>
      <c r="G17" s="37">
        <v>115</v>
      </c>
      <c r="H17" s="38">
        <v>0</v>
      </c>
      <c r="I17" s="38">
        <v>0</v>
      </c>
      <c r="J17" s="38">
        <v>0.1</v>
      </c>
      <c r="K17" s="38">
        <v>11.5</v>
      </c>
      <c r="L17" s="38">
        <v>12.5</v>
      </c>
      <c r="M17" s="38">
        <v>53</v>
      </c>
      <c r="N17" s="38">
        <v>0</v>
      </c>
      <c r="O17" s="22"/>
      <c r="P17" s="22"/>
    </row>
    <row r="18" spans="1:19" s="1" customFormat="1" ht="20.100000000000001" customHeight="1">
      <c r="A18" s="44"/>
      <c r="B18" s="44" t="s">
        <v>32</v>
      </c>
      <c r="C18" s="114">
        <f>30+200+90+150+200+50</f>
        <v>720</v>
      </c>
      <c r="D18" s="62">
        <f t="shared" ref="D18:N18" si="1">SUM(D13:D17)</f>
        <v>27</v>
      </c>
      <c r="E18" s="62">
        <f t="shared" si="1"/>
        <v>32.44</v>
      </c>
      <c r="F18" s="62">
        <f t="shared" si="1"/>
        <v>105.89999999999999</v>
      </c>
      <c r="G18" s="61">
        <f t="shared" si="1"/>
        <v>733.25</v>
      </c>
      <c r="H18" s="62">
        <f t="shared" si="1"/>
        <v>27.13</v>
      </c>
      <c r="I18" s="62">
        <f t="shared" si="1"/>
        <v>0.24000000000000002</v>
      </c>
      <c r="J18" s="62">
        <f t="shared" si="1"/>
        <v>26.720000000000002</v>
      </c>
      <c r="K18" s="62">
        <f t="shared" si="1"/>
        <v>441.70000000000005</v>
      </c>
      <c r="L18" s="62">
        <f t="shared" si="1"/>
        <v>143.95999999999998</v>
      </c>
      <c r="M18" s="62">
        <f t="shared" si="1"/>
        <v>383.82000000000005</v>
      </c>
      <c r="N18" s="62">
        <f t="shared" si="1"/>
        <v>5.2200000000000006</v>
      </c>
      <c r="O18" s="18"/>
    </row>
    <row r="19" spans="1:19" s="1" customFormat="1" ht="20.100000000000001" customHeight="1">
      <c r="A19" s="48"/>
      <c r="B19" s="44"/>
      <c r="C19" s="47"/>
      <c r="D19" s="62"/>
      <c r="E19" s="62"/>
      <c r="F19" s="62"/>
      <c r="G19" s="61"/>
      <c r="H19" s="62"/>
      <c r="I19" s="62"/>
      <c r="J19" s="62"/>
      <c r="K19" s="62"/>
      <c r="L19" s="62"/>
      <c r="M19" s="62"/>
      <c r="N19" s="62"/>
      <c r="O19" s="18"/>
    </row>
    <row r="20" spans="1:19" ht="20.100000000000001" customHeight="1">
      <c r="A20" s="40"/>
      <c r="B20" s="44" t="s">
        <v>45</v>
      </c>
      <c r="C20" s="36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Q20"/>
      <c r="R20"/>
      <c r="S20"/>
    </row>
    <row r="21" spans="1:19" ht="20.100000000000001" customHeight="1">
      <c r="A21" s="34"/>
      <c r="B21" s="35" t="s">
        <v>135</v>
      </c>
      <c r="C21" s="36">
        <v>200</v>
      </c>
      <c r="D21" s="37">
        <v>1</v>
      </c>
      <c r="E21" s="38">
        <v>0</v>
      </c>
      <c r="F21" s="38">
        <v>12.7</v>
      </c>
      <c r="G21" s="37">
        <v>86</v>
      </c>
      <c r="H21" s="38">
        <v>0</v>
      </c>
      <c r="I21" s="38">
        <v>0.01</v>
      </c>
      <c r="J21" s="38">
        <v>2</v>
      </c>
      <c r="K21" s="37">
        <v>7</v>
      </c>
      <c r="L21" s="38">
        <v>4</v>
      </c>
      <c r="M21" s="38">
        <v>7</v>
      </c>
      <c r="N21" s="37">
        <v>1.4</v>
      </c>
      <c r="Q21"/>
      <c r="R21"/>
      <c r="S21"/>
    </row>
    <row r="22" spans="1:19" ht="20.100000000000001" customHeight="1">
      <c r="A22" s="40"/>
      <c r="B22" s="40"/>
      <c r="C22" s="41"/>
      <c r="D22" s="38"/>
      <c r="E22" s="38"/>
      <c r="F22" s="37"/>
      <c r="G22" s="37"/>
      <c r="H22" s="51"/>
      <c r="I22" s="38"/>
      <c r="J22" s="38"/>
      <c r="K22" s="38"/>
      <c r="L22" s="38"/>
      <c r="M22" s="42"/>
      <c r="N22" s="42"/>
      <c r="R22"/>
      <c r="S22"/>
    </row>
    <row r="23" spans="1:19" ht="20.100000000000001" customHeight="1">
      <c r="A23" s="6"/>
      <c r="B23" s="44" t="s">
        <v>16</v>
      </c>
      <c r="C23" s="117">
        <v>200</v>
      </c>
      <c r="D23" s="45">
        <f>SUM(D21:D22)</f>
        <v>1</v>
      </c>
      <c r="E23" s="46">
        <f>SUM(E21:E22)</f>
        <v>0</v>
      </c>
      <c r="F23" s="45">
        <f>SUM(F21:F22)</f>
        <v>12.7</v>
      </c>
      <c r="G23" s="45">
        <f>SUM(G21:G22)</f>
        <v>86</v>
      </c>
      <c r="H23" s="54">
        <f>SUM(H21:H22)</f>
        <v>0</v>
      </c>
      <c r="I23" s="46">
        <f>SUM(I20:I22)</f>
        <v>0.01</v>
      </c>
      <c r="J23" s="46">
        <f t="shared" ref="J23:N23" si="2">SUM(J21:J22)</f>
        <v>2</v>
      </c>
      <c r="K23" s="45">
        <f t="shared" si="2"/>
        <v>7</v>
      </c>
      <c r="L23" s="46">
        <f t="shared" si="2"/>
        <v>4</v>
      </c>
      <c r="M23" s="54">
        <f t="shared" si="2"/>
        <v>7</v>
      </c>
      <c r="N23" s="54">
        <f t="shared" si="2"/>
        <v>1.4</v>
      </c>
    </row>
  </sheetData>
  <mergeCells count="1">
    <mergeCell ref="G2:G3"/>
  </mergeCells>
  <phoneticPr fontId="1" type="noConversion"/>
  <pageMargins left="0.75" right="0.75" top="1" bottom="1" header="0.5" footer="0.5"/>
  <pageSetup paperSize="9" scale="7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8"/>
  <sheetViews>
    <sheetView topLeftCell="A4" zoomScale="80" zoomScaleNormal="80" workbookViewId="0">
      <selection activeCell="B18" sqref="B18"/>
    </sheetView>
  </sheetViews>
  <sheetFormatPr defaultRowHeight="12.75"/>
  <cols>
    <col min="1" max="1" width="11.85546875" style="12" customWidth="1"/>
    <col min="2" max="2" width="43.140625" style="12" customWidth="1"/>
    <col min="3" max="3" width="11.85546875" style="30" customWidth="1"/>
    <col min="4" max="6" width="8.42578125" style="12" customWidth="1"/>
    <col min="7" max="7" width="17.85546875" style="12" customWidth="1"/>
    <col min="8" max="10" width="7.7109375" style="12" customWidth="1"/>
    <col min="11" max="14" width="8.42578125" style="12" customWidth="1"/>
    <col min="15" max="16" width="9.140625" style="12"/>
  </cols>
  <sheetData>
    <row r="1" spans="1:17" s="3" customFormat="1" ht="45" customHeight="1">
      <c r="A1" s="10"/>
      <c r="B1" s="50" t="s">
        <v>156</v>
      </c>
      <c r="C1" s="27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7" s="2" customFormat="1" ht="17.25" customHeight="1">
      <c r="A2" s="4" t="s">
        <v>15</v>
      </c>
      <c r="B2" s="15" t="s">
        <v>56</v>
      </c>
      <c r="C2" s="4" t="s">
        <v>1</v>
      </c>
      <c r="D2" s="16" t="s">
        <v>53</v>
      </c>
      <c r="E2" s="33"/>
      <c r="F2" s="33"/>
      <c r="G2" s="118" t="s">
        <v>52</v>
      </c>
      <c r="H2" s="17" t="s">
        <v>5</v>
      </c>
      <c r="I2" s="32"/>
      <c r="J2" s="32"/>
      <c r="K2" s="17" t="s">
        <v>13</v>
      </c>
      <c r="L2" s="32"/>
      <c r="M2" s="32"/>
      <c r="N2" s="33"/>
      <c r="O2" s="18"/>
      <c r="P2" s="19"/>
    </row>
    <row r="3" spans="1:17" s="2" customFormat="1" ht="18" customHeight="1">
      <c r="A3" s="5" t="s">
        <v>48</v>
      </c>
      <c r="B3" s="20" t="s">
        <v>0</v>
      </c>
      <c r="C3" s="5" t="s">
        <v>49</v>
      </c>
      <c r="D3" s="33" t="s">
        <v>2</v>
      </c>
      <c r="E3" s="29" t="s">
        <v>3</v>
      </c>
      <c r="F3" s="29" t="s">
        <v>4</v>
      </c>
      <c r="G3" s="119"/>
      <c r="H3" s="29" t="s">
        <v>6</v>
      </c>
      <c r="I3" s="29" t="s">
        <v>8</v>
      </c>
      <c r="J3" s="29" t="s">
        <v>7</v>
      </c>
      <c r="K3" s="29" t="s">
        <v>10</v>
      </c>
      <c r="L3" s="29" t="s">
        <v>11</v>
      </c>
      <c r="M3" s="29" t="s">
        <v>12</v>
      </c>
      <c r="N3" s="29" t="s">
        <v>9</v>
      </c>
      <c r="O3" s="21"/>
      <c r="P3" s="19"/>
    </row>
    <row r="4" spans="1:17" ht="20.100000000000001" customHeight="1">
      <c r="A4" s="14"/>
      <c r="B4" s="44" t="s">
        <v>14</v>
      </c>
      <c r="C4" s="28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17" ht="20.25" customHeight="1">
      <c r="A5" s="113" t="s">
        <v>74</v>
      </c>
      <c r="B5" s="111" t="s">
        <v>67</v>
      </c>
      <c r="C5" s="112">
        <v>200</v>
      </c>
      <c r="D5" s="37">
        <v>5.8</v>
      </c>
      <c r="E5" s="37">
        <v>5.0999999999999996</v>
      </c>
      <c r="F5" s="37">
        <v>27.6</v>
      </c>
      <c r="G5" s="42">
        <v>258.89999999999998</v>
      </c>
      <c r="H5" s="37">
        <v>0</v>
      </c>
      <c r="I5" s="37">
        <v>0</v>
      </c>
      <c r="J5" s="42">
        <v>1.1000000000000001</v>
      </c>
      <c r="K5" s="37">
        <v>108.7</v>
      </c>
      <c r="L5" s="42">
        <v>18.3</v>
      </c>
      <c r="M5" s="42">
        <v>107.7</v>
      </c>
      <c r="N5" s="42">
        <v>0.5</v>
      </c>
    </row>
    <row r="6" spans="1:17" ht="20.100000000000001" customHeight="1">
      <c r="A6" s="40"/>
      <c r="B6" s="40" t="s">
        <v>43</v>
      </c>
      <c r="C6" s="41" t="s">
        <v>57</v>
      </c>
      <c r="D6" s="38">
        <v>4.07</v>
      </c>
      <c r="E6" s="38">
        <v>4.5199999999999996</v>
      </c>
      <c r="F6" s="37">
        <v>27.88</v>
      </c>
      <c r="G6" s="37">
        <v>165</v>
      </c>
      <c r="H6" s="51">
        <v>26</v>
      </c>
      <c r="I6" s="38">
        <v>0.04</v>
      </c>
      <c r="J6" s="38">
        <v>0</v>
      </c>
      <c r="K6" s="38">
        <v>16.399999999999999</v>
      </c>
      <c r="L6" s="38">
        <v>6</v>
      </c>
      <c r="M6" s="42">
        <v>34.799999999999997</v>
      </c>
      <c r="N6" s="42">
        <v>0.4</v>
      </c>
      <c r="Q6" s="12"/>
    </row>
    <row r="7" spans="1:17" ht="20.100000000000001" customHeight="1">
      <c r="A7" s="40" t="s">
        <v>173</v>
      </c>
      <c r="B7" s="40" t="s">
        <v>174</v>
      </c>
      <c r="C7" s="43" t="s">
        <v>175</v>
      </c>
      <c r="D7" s="60">
        <v>3.5</v>
      </c>
      <c r="E7" s="66">
        <v>4.4000000000000004</v>
      </c>
      <c r="F7" s="60">
        <v>0</v>
      </c>
      <c r="G7" s="58">
        <v>54</v>
      </c>
      <c r="H7" s="66">
        <v>0</v>
      </c>
      <c r="I7" s="59">
        <v>0</v>
      </c>
      <c r="J7" s="59">
        <v>0.2</v>
      </c>
      <c r="K7" s="60">
        <v>150</v>
      </c>
      <c r="L7" s="60">
        <v>7.5</v>
      </c>
      <c r="M7" s="60">
        <v>81</v>
      </c>
      <c r="N7" s="58">
        <v>0.2</v>
      </c>
      <c r="P7"/>
    </row>
    <row r="8" spans="1:17" ht="20.100000000000001" customHeight="1">
      <c r="A8" s="39" t="s">
        <v>79</v>
      </c>
      <c r="B8" s="40" t="s">
        <v>78</v>
      </c>
      <c r="C8" s="41" t="s">
        <v>50</v>
      </c>
      <c r="D8" s="38">
        <v>3.2</v>
      </c>
      <c r="E8" s="38">
        <v>0.4</v>
      </c>
      <c r="F8" s="37">
        <v>19.3</v>
      </c>
      <c r="G8" s="37">
        <v>124.7</v>
      </c>
      <c r="H8" s="42">
        <v>0</v>
      </c>
      <c r="I8" s="38">
        <v>0</v>
      </c>
      <c r="J8" s="38">
        <v>0</v>
      </c>
      <c r="K8" s="38">
        <v>9.1999999999999993</v>
      </c>
      <c r="L8" s="38">
        <v>13.2</v>
      </c>
      <c r="M8" s="42">
        <v>34.799999999999997</v>
      </c>
      <c r="N8" s="42">
        <v>0.4</v>
      </c>
    </row>
    <row r="9" spans="1:17" ht="20.100000000000001" customHeight="1">
      <c r="A9" s="40" t="s">
        <v>25</v>
      </c>
      <c r="B9" s="40" t="s">
        <v>23</v>
      </c>
      <c r="C9" s="43" t="s">
        <v>51</v>
      </c>
      <c r="D9" s="38">
        <v>0.1</v>
      </c>
      <c r="E9" s="38">
        <v>0</v>
      </c>
      <c r="F9" s="37">
        <v>9.5</v>
      </c>
      <c r="G9" s="37">
        <v>62</v>
      </c>
      <c r="H9" s="51">
        <v>0</v>
      </c>
      <c r="I9" s="38">
        <v>0</v>
      </c>
      <c r="J9" s="38">
        <v>0.3</v>
      </c>
      <c r="K9" s="38">
        <v>13.6</v>
      </c>
      <c r="L9" s="38">
        <v>11.7</v>
      </c>
      <c r="M9" s="42">
        <v>22.1</v>
      </c>
      <c r="N9" s="42">
        <v>2.1</v>
      </c>
    </row>
    <row r="10" spans="1:17" ht="20.100000000000001" customHeight="1">
      <c r="A10" s="40"/>
      <c r="B10" s="44" t="s">
        <v>16</v>
      </c>
      <c r="C10" s="114">
        <f>C9+C8+C5+60+C7</f>
        <v>515</v>
      </c>
      <c r="D10" s="45">
        <f>SUM(D5:D9)</f>
        <v>16.670000000000002</v>
      </c>
      <c r="E10" s="45">
        <f t="shared" ref="E10:N10" si="0">SUM(E5:E9)</f>
        <v>14.42</v>
      </c>
      <c r="F10" s="45">
        <f t="shared" si="0"/>
        <v>84.28</v>
      </c>
      <c r="G10" s="45">
        <f t="shared" si="0"/>
        <v>664.6</v>
      </c>
      <c r="H10" s="45">
        <f t="shared" si="0"/>
        <v>26</v>
      </c>
      <c r="I10" s="45">
        <f t="shared" si="0"/>
        <v>0.04</v>
      </c>
      <c r="J10" s="45">
        <f t="shared" si="0"/>
        <v>1.6</v>
      </c>
      <c r="K10" s="45">
        <f t="shared" si="0"/>
        <v>297.90000000000003</v>
      </c>
      <c r="L10" s="45">
        <f t="shared" si="0"/>
        <v>56.7</v>
      </c>
      <c r="M10" s="45">
        <f t="shared" si="0"/>
        <v>280.40000000000003</v>
      </c>
      <c r="N10" s="45">
        <f t="shared" si="0"/>
        <v>3.6</v>
      </c>
    </row>
    <row r="11" spans="1:17" ht="20.100000000000001" customHeight="1">
      <c r="A11" s="40"/>
      <c r="B11" s="44"/>
      <c r="C11" s="36"/>
      <c r="D11" s="45"/>
      <c r="E11" s="46"/>
      <c r="F11" s="46"/>
      <c r="G11" s="45"/>
      <c r="H11" s="46"/>
      <c r="I11" s="46"/>
      <c r="J11" s="46"/>
      <c r="K11" s="45"/>
      <c r="L11" s="46"/>
      <c r="M11" s="46"/>
      <c r="N11" s="45"/>
    </row>
    <row r="12" spans="1:17" s="1" customFormat="1" ht="20.100000000000001" customHeight="1">
      <c r="A12" s="44"/>
      <c r="B12" s="44" t="s">
        <v>31</v>
      </c>
      <c r="C12" s="47"/>
      <c r="D12" s="46"/>
      <c r="E12" s="46"/>
      <c r="F12" s="46"/>
      <c r="G12" s="45"/>
      <c r="H12" s="46"/>
      <c r="I12" s="46"/>
      <c r="J12" s="46"/>
      <c r="K12" s="46"/>
      <c r="L12" s="46"/>
      <c r="M12" s="46"/>
      <c r="N12" s="46"/>
      <c r="O12" s="18"/>
      <c r="P12" s="18"/>
    </row>
    <row r="13" spans="1:17" s="1" customFormat="1" ht="20.100000000000001" customHeight="1">
      <c r="A13" s="40" t="s">
        <v>44</v>
      </c>
      <c r="B13" s="40" t="s">
        <v>73</v>
      </c>
      <c r="C13" s="41" t="s">
        <v>77</v>
      </c>
      <c r="D13" s="59">
        <v>0.28000000000000003</v>
      </c>
      <c r="E13" s="59">
        <v>0.04</v>
      </c>
      <c r="F13" s="59">
        <v>0.72</v>
      </c>
      <c r="G13" s="58">
        <v>4.8</v>
      </c>
      <c r="H13" s="59">
        <v>0</v>
      </c>
      <c r="I13" s="59">
        <v>0.02</v>
      </c>
      <c r="J13" s="59">
        <v>0.18</v>
      </c>
      <c r="K13" s="59">
        <v>6.8</v>
      </c>
      <c r="L13" s="59">
        <v>5.6</v>
      </c>
      <c r="M13" s="59">
        <v>12</v>
      </c>
      <c r="N13" s="59">
        <v>0.2</v>
      </c>
      <c r="O13" s="18"/>
    </row>
    <row r="14" spans="1:17" s="8" customFormat="1" ht="20.100000000000001" customHeight="1">
      <c r="A14" s="40" t="s">
        <v>33</v>
      </c>
      <c r="B14" s="40" t="s">
        <v>94</v>
      </c>
      <c r="C14" s="41" t="s">
        <v>51</v>
      </c>
      <c r="D14" s="38">
        <v>5.95</v>
      </c>
      <c r="E14" s="38">
        <v>3.1</v>
      </c>
      <c r="F14" s="38">
        <v>13.2</v>
      </c>
      <c r="G14" s="37">
        <v>136.6</v>
      </c>
      <c r="H14" s="38">
        <v>0</v>
      </c>
      <c r="I14" s="38">
        <v>0.2</v>
      </c>
      <c r="J14" s="38">
        <v>4.7</v>
      </c>
      <c r="K14" s="38">
        <v>134.1</v>
      </c>
      <c r="L14" s="38">
        <v>28.5</v>
      </c>
      <c r="M14" s="38">
        <v>70.5</v>
      </c>
      <c r="N14" s="38">
        <v>1.6</v>
      </c>
      <c r="O14" s="22"/>
      <c r="P14" s="22"/>
    </row>
    <row r="15" spans="1:17" s="8" customFormat="1" ht="20.100000000000001" customHeight="1">
      <c r="A15" s="40" t="s">
        <v>83</v>
      </c>
      <c r="B15" s="40" t="s">
        <v>148</v>
      </c>
      <c r="C15" s="41" t="s">
        <v>61</v>
      </c>
      <c r="D15" s="38">
        <v>9.5399999999999991</v>
      </c>
      <c r="E15" s="38">
        <v>11.52</v>
      </c>
      <c r="F15" s="38">
        <v>8.73</v>
      </c>
      <c r="G15" s="37">
        <v>182.52</v>
      </c>
      <c r="H15" s="38">
        <v>29.61</v>
      </c>
      <c r="I15" s="38">
        <v>0.1</v>
      </c>
      <c r="J15" s="38">
        <v>0.63</v>
      </c>
      <c r="K15" s="38">
        <v>39.78</v>
      </c>
      <c r="L15" s="38">
        <v>13.5</v>
      </c>
      <c r="M15" s="38">
        <v>61.38</v>
      </c>
      <c r="N15" s="38">
        <v>0.9</v>
      </c>
      <c r="O15" s="22"/>
      <c r="P15" s="22"/>
    </row>
    <row r="16" spans="1:17" ht="20.100000000000001" customHeight="1">
      <c r="A16" s="40" t="s">
        <v>28</v>
      </c>
      <c r="B16" s="40" t="s">
        <v>27</v>
      </c>
      <c r="C16" s="43" t="s">
        <v>54</v>
      </c>
      <c r="D16" s="60">
        <v>3.7</v>
      </c>
      <c r="E16" s="66">
        <v>5.4</v>
      </c>
      <c r="F16" s="60">
        <v>33.700000000000003</v>
      </c>
      <c r="G16" s="58">
        <v>210.1</v>
      </c>
      <c r="H16" s="66">
        <v>27</v>
      </c>
      <c r="I16" s="59">
        <v>0</v>
      </c>
      <c r="J16" s="59">
        <v>0</v>
      </c>
      <c r="K16" s="60">
        <v>2.6</v>
      </c>
      <c r="L16" s="60">
        <v>19</v>
      </c>
      <c r="M16" s="60">
        <v>61.5</v>
      </c>
      <c r="N16" s="58">
        <v>0.5</v>
      </c>
      <c r="P16"/>
    </row>
    <row r="17" spans="1:16" s="8" customFormat="1" ht="20.100000000000001" customHeight="1">
      <c r="A17" s="40" t="s">
        <v>34</v>
      </c>
      <c r="B17" s="40" t="s">
        <v>81</v>
      </c>
      <c r="C17" s="41" t="s">
        <v>51</v>
      </c>
      <c r="D17" s="38">
        <v>0.6</v>
      </c>
      <c r="E17" s="38">
        <v>0.1</v>
      </c>
      <c r="F17" s="38">
        <v>31.4</v>
      </c>
      <c r="G17" s="37">
        <v>144</v>
      </c>
      <c r="H17" s="38">
        <v>0</v>
      </c>
      <c r="I17" s="38">
        <v>0</v>
      </c>
      <c r="J17" s="38">
        <v>0.2</v>
      </c>
      <c r="K17" s="38">
        <v>19.5</v>
      </c>
      <c r="L17" s="38">
        <v>63</v>
      </c>
      <c r="M17" s="38">
        <v>0</v>
      </c>
      <c r="N17" s="38">
        <v>2.6</v>
      </c>
      <c r="O17" s="22"/>
      <c r="P17" s="22"/>
    </row>
    <row r="18" spans="1:16" s="8" customFormat="1" ht="20.100000000000001" customHeight="1">
      <c r="A18" s="40" t="s">
        <v>79</v>
      </c>
      <c r="B18" s="40" t="s">
        <v>85</v>
      </c>
      <c r="C18" s="41" t="s">
        <v>142</v>
      </c>
      <c r="D18" s="38">
        <v>2.8</v>
      </c>
      <c r="E18" s="38">
        <v>0.6</v>
      </c>
      <c r="F18" s="38">
        <v>28.3</v>
      </c>
      <c r="G18" s="37">
        <v>115</v>
      </c>
      <c r="H18" s="38">
        <v>0</v>
      </c>
      <c r="I18" s="38">
        <v>0</v>
      </c>
      <c r="J18" s="38">
        <v>0.1</v>
      </c>
      <c r="K18" s="38">
        <v>11.5</v>
      </c>
      <c r="L18" s="38">
        <v>12.5</v>
      </c>
      <c r="M18" s="38">
        <v>53</v>
      </c>
      <c r="N18" s="38">
        <v>0</v>
      </c>
      <c r="O18" s="22"/>
      <c r="P18" s="22"/>
    </row>
    <row r="19" spans="1:16" s="1" customFormat="1" ht="20.100000000000001" customHeight="1">
      <c r="A19" s="44"/>
      <c r="B19" s="44" t="s">
        <v>32</v>
      </c>
      <c r="C19" s="114">
        <f>C17+C16+C15+C14+C13+50</f>
        <v>750</v>
      </c>
      <c r="D19" s="46">
        <f t="shared" ref="D19:N19" si="1">SUM(D14:D18)</f>
        <v>22.59</v>
      </c>
      <c r="E19" s="46">
        <f t="shared" si="1"/>
        <v>20.720000000000002</v>
      </c>
      <c r="F19" s="46">
        <f t="shared" si="1"/>
        <v>115.33</v>
      </c>
      <c r="G19" s="45">
        <f t="shared" si="1"/>
        <v>788.22</v>
      </c>
      <c r="H19" s="46">
        <f t="shared" si="1"/>
        <v>56.61</v>
      </c>
      <c r="I19" s="46">
        <f t="shared" si="1"/>
        <v>0.30000000000000004</v>
      </c>
      <c r="J19" s="46">
        <f t="shared" si="1"/>
        <v>5.63</v>
      </c>
      <c r="K19" s="46">
        <f t="shared" si="1"/>
        <v>207.48</v>
      </c>
      <c r="L19" s="46">
        <f t="shared" si="1"/>
        <v>136.5</v>
      </c>
      <c r="M19" s="46">
        <f t="shared" si="1"/>
        <v>246.38</v>
      </c>
      <c r="N19" s="46">
        <f t="shared" si="1"/>
        <v>5.6</v>
      </c>
      <c r="O19" s="18"/>
      <c r="P19" s="18"/>
    </row>
    <row r="20" spans="1:16" s="1" customFormat="1" ht="20.100000000000001" customHeight="1">
      <c r="A20" s="48"/>
      <c r="B20" s="44"/>
      <c r="C20" s="47"/>
      <c r="D20" s="46"/>
      <c r="E20" s="46"/>
      <c r="F20" s="46"/>
      <c r="G20" s="45"/>
      <c r="H20" s="46"/>
      <c r="I20" s="46"/>
      <c r="J20" s="46"/>
      <c r="K20" s="46"/>
      <c r="L20" s="46"/>
      <c r="M20" s="46"/>
      <c r="N20" s="46"/>
      <c r="O20" s="18"/>
      <c r="P20" s="18"/>
    </row>
    <row r="21" spans="1:16" ht="20.100000000000001" customHeight="1">
      <c r="A21" s="49"/>
      <c r="B21" s="44" t="s">
        <v>45</v>
      </c>
      <c r="C21" s="36"/>
      <c r="D21" s="38"/>
      <c r="E21" s="38"/>
      <c r="F21" s="38"/>
      <c r="G21" s="37"/>
      <c r="H21" s="38"/>
      <c r="I21" s="38"/>
      <c r="J21" s="38"/>
      <c r="K21" s="38"/>
      <c r="L21" s="38"/>
      <c r="M21" s="38"/>
      <c r="N21" s="38"/>
    </row>
    <row r="22" spans="1:16" ht="20.100000000000001" customHeight="1">
      <c r="A22" s="34"/>
      <c r="B22" s="35" t="s">
        <v>135</v>
      </c>
      <c r="C22" s="36">
        <v>200</v>
      </c>
      <c r="D22" s="37">
        <v>1</v>
      </c>
      <c r="E22" s="38">
        <v>0</v>
      </c>
      <c r="F22" s="38">
        <v>12.7</v>
      </c>
      <c r="G22" s="37">
        <v>86</v>
      </c>
      <c r="H22" s="38">
        <v>0</v>
      </c>
      <c r="I22" s="38">
        <v>0.01</v>
      </c>
      <c r="J22" s="38">
        <v>2</v>
      </c>
      <c r="K22" s="37">
        <v>7</v>
      </c>
      <c r="L22" s="38">
        <v>4</v>
      </c>
      <c r="M22" s="38">
        <v>7</v>
      </c>
      <c r="N22" s="37">
        <v>1.4</v>
      </c>
    </row>
    <row r="23" spans="1:16" ht="20.100000000000001" customHeight="1">
      <c r="A23" s="40"/>
      <c r="B23" s="44" t="s">
        <v>16</v>
      </c>
      <c r="C23" s="114">
        <v>200</v>
      </c>
      <c r="D23" s="45">
        <f t="shared" ref="D23:N23" si="2">SUM(D22:D22)</f>
        <v>1</v>
      </c>
      <c r="E23" s="46">
        <f t="shared" si="2"/>
        <v>0</v>
      </c>
      <c r="F23" s="46">
        <f t="shared" si="2"/>
        <v>12.7</v>
      </c>
      <c r="G23" s="45">
        <f t="shared" si="2"/>
        <v>86</v>
      </c>
      <c r="H23" s="46">
        <f t="shared" si="2"/>
        <v>0</v>
      </c>
      <c r="I23" s="46">
        <f t="shared" si="2"/>
        <v>0.01</v>
      </c>
      <c r="J23" s="46">
        <f t="shared" si="2"/>
        <v>2</v>
      </c>
      <c r="K23" s="45">
        <f t="shared" si="2"/>
        <v>7</v>
      </c>
      <c r="L23" s="46">
        <f t="shared" si="2"/>
        <v>4</v>
      </c>
      <c r="M23" s="46">
        <f t="shared" si="2"/>
        <v>7</v>
      </c>
      <c r="N23" s="45">
        <f t="shared" si="2"/>
        <v>1.4</v>
      </c>
    </row>
    <row r="28" spans="1:16">
      <c r="G28" s="120"/>
    </row>
  </sheetData>
  <mergeCells count="1">
    <mergeCell ref="G2:G3"/>
  </mergeCells>
  <phoneticPr fontId="1" type="noConversion"/>
  <pageMargins left="0.62992125984251968" right="0.23622047244094491" top="0.74803149606299213" bottom="0.74803149606299213" header="0.31496062992125984" footer="0.31496062992125984"/>
  <pageSetup paperSize="9" scale="8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6"/>
  <sheetViews>
    <sheetView topLeftCell="A3" zoomScale="85" zoomScaleNormal="85" workbookViewId="0">
      <selection activeCell="B16" sqref="B16"/>
    </sheetView>
  </sheetViews>
  <sheetFormatPr defaultRowHeight="12.75"/>
  <cols>
    <col min="1" max="1" width="12.5703125" style="12" customWidth="1"/>
    <col min="2" max="2" width="42.7109375" style="12" customWidth="1"/>
    <col min="3" max="3" width="13.140625" style="12" customWidth="1"/>
    <col min="4" max="4" width="8.28515625" style="12" customWidth="1"/>
    <col min="5" max="5" width="9.140625" style="12" customWidth="1"/>
    <col min="6" max="6" width="9" style="12" customWidth="1"/>
    <col min="7" max="7" width="18" style="12" customWidth="1"/>
    <col min="8" max="10" width="7.7109375" style="12" customWidth="1"/>
    <col min="11" max="14" width="8.28515625" style="12" customWidth="1"/>
    <col min="15" max="15" width="9.140625" style="12"/>
  </cols>
  <sheetData>
    <row r="1" spans="1:16" s="3" customFormat="1" ht="45" customHeight="1">
      <c r="A1" s="10"/>
      <c r="B1" s="50" t="s">
        <v>157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6" s="2" customFormat="1" ht="17.25" customHeight="1">
      <c r="A2" s="4" t="s">
        <v>15</v>
      </c>
      <c r="B2" s="15" t="s">
        <v>56</v>
      </c>
      <c r="C2" s="4" t="s">
        <v>1</v>
      </c>
      <c r="D2" s="16" t="s">
        <v>53</v>
      </c>
      <c r="E2" s="33"/>
      <c r="F2" s="33"/>
      <c r="G2" s="118" t="s">
        <v>52</v>
      </c>
      <c r="H2" s="17" t="s">
        <v>5</v>
      </c>
      <c r="I2" s="32"/>
      <c r="J2" s="32"/>
      <c r="K2" s="17" t="s">
        <v>13</v>
      </c>
      <c r="L2" s="32"/>
      <c r="M2" s="32"/>
      <c r="N2" s="33"/>
      <c r="O2" s="18"/>
      <c r="P2" s="19"/>
    </row>
    <row r="3" spans="1:16" s="2" customFormat="1" ht="18" customHeight="1">
      <c r="A3" s="5" t="s">
        <v>48</v>
      </c>
      <c r="B3" s="20" t="s">
        <v>0</v>
      </c>
      <c r="C3" s="5" t="s">
        <v>49</v>
      </c>
      <c r="D3" s="33" t="s">
        <v>2</v>
      </c>
      <c r="E3" s="29" t="s">
        <v>3</v>
      </c>
      <c r="F3" s="29" t="s">
        <v>4</v>
      </c>
      <c r="G3" s="119"/>
      <c r="H3" s="29" t="s">
        <v>6</v>
      </c>
      <c r="I3" s="29" t="s">
        <v>8</v>
      </c>
      <c r="J3" s="29" t="s">
        <v>7</v>
      </c>
      <c r="K3" s="29" t="s">
        <v>10</v>
      </c>
      <c r="L3" s="29" t="s">
        <v>11</v>
      </c>
      <c r="M3" s="29" t="s">
        <v>12</v>
      </c>
      <c r="N3" s="29" t="s">
        <v>9</v>
      </c>
      <c r="O3" s="21"/>
      <c r="P3" s="19"/>
    </row>
    <row r="4" spans="1:16" ht="19.5" customHeight="1">
      <c r="A4" s="11"/>
      <c r="B4" s="44" t="s">
        <v>14</v>
      </c>
      <c r="C4" s="7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6" s="1" customFormat="1" ht="20.100000000000001" customHeight="1">
      <c r="A5" s="40" t="s">
        <v>44</v>
      </c>
      <c r="B5" s="40" t="s">
        <v>73</v>
      </c>
      <c r="C5" s="41" t="s">
        <v>77</v>
      </c>
      <c r="D5" s="59">
        <v>0.28000000000000003</v>
      </c>
      <c r="E5" s="59">
        <v>0.04</v>
      </c>
      <c r="F5" s="59">
        <v>0.72</v>
      </c>
      <c r="G5" s="58">
        <v>4.8</v>
      </c>
      <c r="H5" s="59">
        <v>0</v>
      </c>
      <c r="I5" s="59">
        <v>0.02</v>
      </c>
      <c r="J5" s="59">
        <v>0.18</v>
      </c>
      <c r="K5" s="59">
        <v>6.8</v>
      </c>
      <c r="L5" s="59">
        <v>5.6</v>
      </c>
      <c r="M5" s="59">
        <v>12</v>
      </c>
      <c r="N5" s="59">
        <v>0.2</v>
      </c>
      <c r="O5" s="18"/>
    </row>
    <row r="6" spans="1:16" ht="19.5" customHeight="1">
      <c r="A6" s="85" t="s">
        <v>29</v>
      </c>
      <c r="B6" s="59" t="s">
        <v>111</v>
      </c>
      <c r="C6" s="41" t="s">
        <v>108</v>
      </c>
      <c r="D6" s="59">
        <v>11</v>
      </c>
      <c r="E6" s="59">
        <v>11.5</v>
      </c>
      <c r="F6" s="58">
        <v>38.1</v>
      </c>
      <c r="G6" s="58">
        <v>256.60000000000002</v>
      </c>
      <c r="H6" s="60">
        <v>88</v>
      </c>
      <c r="I6" s="59">
        <v>0.1</v>
      </c>
      <c r="J6" s="59">
        <v>0.1</v>
      </c>
      <c r="K6" s="59">
        <v>203</v>
      </c>
      <c r="L6" s="59">
        <v>16.3</v>
      </c>
      <c r="M6" s="60">
        <v>156.4</v>
      </c>
      <c r="N6" s="60">
        <v>1.1000000000000001</v>
      </c>
      <c r="O6"/>
    </row>
    <row r="7" spans="1:16" ht="20.100000000000001" customHeight="1">
      <c r="A7" s="40" t="s">
        <v>66</v>
      </c>
      <c r="B7" s="40" t="s">
        <v>86</v>
      </c>
      <c r="C7" s="43" t="s">
        <v>71</v>
      </c>
      <c r="D7" s="60">
        <v>0.1</v>
      </c>
      <c r="E7" s="66">
        <v>8.3000000000000007</v>
      </c>
      <c r="F7" s="60">
        <v>0.1</v>
      </c>
      <c r="G7" s="58">
        <v>65.7</v>
      </c>
      <c r="H7" s="66">
        <v>40</v>
      </c>
      <c r="I7" s="59">
        <v>0</v>
      </c>
      <c r="J7" s="59">
        <v>0</v>
      </c>
      <c r="K7" s="60">
        <v>2.4</v>
      </c>
      <c r="L7" s="60">
        <v>0</v>
      </c>
      <c r="M7" s="60">
        <v>3</v>
      </c>
      <c r="N7" s="58">
        <v>0</v>
      </c>
    </row>
    <row r="8" spans="1:16" ht="20.100000000000001" customHeight="1">
      <c r="A8" s="40" t="s">
        <v>79</v>
      </c>
      <c r="B8" s="40" t="s">
        <v>78</v>
      </c>
      <c r="C8" s="43" t="s">
        <v>80</v>
      </c>
      <c r="D8" s="60">
        <v>2.8</v>
      </c>
      <c r="E8" s="66">
        <v>0.6</v>
      </c>
      <c r="F8" s="60">
        <v>28.3</v>
      </c>
      <c r="G8" s="58">
        <v>115</v>
      </c>
      <c r="H8" s="66">
        <v>0</v>
      </c>
      <c r="I8" s="59">
        <v>0.1</v>
      </c>
      <c r="J8" s="59">
        <v>0</v>
      </c>
      <c r="K8" s="60">
        <v>11.5</v>
      </c>
      <c r="L8" s="60">
        <v>12.5</v>
      </c>
      <c r="M8" s="60">
        <v>53</v>
      </c>
      <c r="N8" s="58">
        <v>1.6</v>
      </c>
    </row>
    <row r="9" spans="1:16" ht="20.100000000000001" customHeight="1">
      <c r="A9" s="40" t="s">
        <v>22</v>
      </c>
      <c r="B9" s="40" t="s">
        <v>18</v>
      </c>
      <c r="C9" s="43" t="s">
        <v>87</v>
      </c>
      <c r="D9" s="60">
        <v>0.1</v>
      </c>
      <c r="E9" s="66">
        <v>0</v>
      </c>
      <c r="F9" s="60">
        <v>10.199999999999999</v>
      </c>
      <c r="G9" s="58">
        <v>64</v>
      </c>
      <c r="H9" s="66">
        <v>0</v>
      </c>
      <c r="I9" s="59">
        <v>0</v>
      </c>
      <c r="J9" s="59">
        <v>2.7</v>
      </c>
      <c r="K9" s="60">
        <v>14</v>
      </c>
      <c r="L9" s="60">
        <v>2.2999999999999998</v>
      </c>
      <c r="M9" s="60">
        <v>4.2</v>
      </c>
      <c r="N9" s="58">
        <v>0.3</v>
      </c>
    </row>
    <row r="10" spans="1:16" ht="20.100000000000001" customHeight="1">
      <c r="A10" s="40"/>
      <c r="B10" s="44" t="s">
        <v>16</v>
      </c>
      <c r="C10" s="114">
        <f>C9+C8+C7+C6+C5</f>
        <v>510</v>
      </c>
      <c r="D10" s="45">
        <f t="shared" ref="D10:N10" si="0">D9+D8+D7+D6+D5</f>
        <v>14.28</v>
      </c>
      <c r="E10" s="45">
        <f t="shared" si="0"/>
        <v>20.439999999999998</v>
      </c>
      <c r="F10" s="45">
        <f t="shared" si="0"/>
        <v>77.42</v>
      </c>
      <c r="G10" s="45">
        <f t="shared" si="0"/>
        <v>506.1</v>
      </c>
      <c r="H10" s="45">
        <f t="shared" si="0"/>
        <v>128</v>
      </c>
      <c r="I10" s="45">
        <f t="shared" si="0"/>
        <v>0.22</v>
      </c>
      <c r="J10" s="45">
        <f t="shared" si="0"/>
        <v>2.9800000000000004</v>
      </c>
      <c r="K10" s="45">
        <f t="shared" si="0"/>
        <v>237.70000000000002</v>
      </c>
      <c r="L10" s="45">
        <f t="shared" si="0"/>
        <v>36.700000000000003</v>
      </c>
      <c r="M10" s="45">
        <f t="shared" si="0"/>
        <v>228.60000000000002</v>
      </c>
      <c r="N10" s="45">
        <f t="shared" si="0"/>
        <v>3.2</v>
      </c>
    </row>
    <row r="11" spans="1:16" ht="20.100000000000001" customHeight="1">
      <c r="A11" s="40"/>
      <c r="B11" s="44"/>
      <c r="C11" s="52"/>
      <c r="D11" s="61"/>
      <c r="E11" s="62"/>
      <c r="F11" s="61"/>
      <c r="G11" s="61"/>
      <c r="H11" s="63"/>
      <c r="I11" s="62"/>
      <c r="J11" s="62"/>
      <c r="K11" s="61"/>
      <c r="L11" s="62"/>
      <c r="M11" s="63"/>
      <c r="N11" s="63"/>
    </row>
    <row r="12" spans="1:16" s="1" customFormat="1" ht="20.100000000000001" customHeight="1">
      <c r="A12" s="44"/>
      <c r="B12" s="44" t="s">
        <v>31</v>
      </c>
      <c r="C12" s="47"/>
      <c r="D12" s="62"/>
      <c r="E12" s="62"/>
      <c r="F12" s="62"/>
      <c r="G12" s="61"/>
      <c r="H12" s="62"/>
      <c r="I12" s="62"/>
      <c r="J12" s="62"/>
      <c r="K12" s="62"/>
      <c r="L12" s="62"/>
      <c r="M12" s="62"/>
      <c r="N12" s="62"/>
      <c r="O12" s="18"/>
    </row>
    <row r="13" spans="1:16" s="1" customFormat="1" ht="20.100000000000001" customHeight="1">
      <c r="A13" s="40" t="s">
        <v>44</v>
      </c>
      <c r="B13" s="40" t="s">
        <v>73</v>
      </c>
      <c r="C13" s="41" t="s">
        <v>77</v>
      </c>
      <c r="D13" s="59">
        <v>0.28000000000000003</v>
      </c>
      <c r="E13" s="59">
        <v>0.04</v>
      </c>
      <c r="F13" s="59">
        <v>0.72</v>
      </c>
      <c r="G13" s="58">
        <v>4.8</v>
      </c>
      <c r="H13" s="59">
        <v>0</v>
      </c>
      <c r="I13" s="59">
        <v>0.02</v>
      </c>
      <c r="J13" s="59">
        <v>0.18</v>
      </c>
      <c r="K13" s="59">
        <v>6.8</v>
      </c>
      <c r="L13" s="59">
        <v>5.6</v>
      </c>
      <c r="M13" s="59">
        <v>12</v>
      </c>
      <c r="N13" s="59">
        <v>0.2</v>
      </c>
      <c r="O13" s="18"/>
    </row>
    <row r="14" spans="1:16" s="8" customFormat="1" ht="34.5" customHeight="1">
      <c r="A14" s="40" t="s">
        <v>41</v>
      </c>
      <c r="B14" s="35" t="s">
        <v>95</v>
      </c>
      <c r="C14" s="41" t="s">
        <v>51</v>
      </c>
      <c r="D14" s="59">
        <v>6.7</v>
      </c>
      <c r="E14" s="59">
        <v>14.24</v>
      </c>
      <c r="F14" s="59">
        <v>22.2</v>
      </c>
      <c r="G14" s="58">
        <v>132.65</v>
      </c>
      <c r="H14" s="59">
        <v>0.03</v>
      </c>
      <c r="I14" s="59">
        <v>0.14000000000000001</v>
      </c>
      <c r="J14" s="59">
        <v>20.02</v>
      </c>
      <c r="K14" s="59">
        <v>374.4</v>
      </c>
      <c r="L14" s="59">
        <v>77.36</v>
      </c>
      <c r="M14" s="59">
        <v>160.82</v>
      </c>
      <c r="N14" s="59">
        <v>0.62</v>
      </c>
      <c r="O14" s="22"/>
    </row>
    <row r="15" spans="1:16" s="8" customFormat="1" ht="20.100000000000001" customHeight="1">
      <c r="A15" s="40" t="s">
        <v>97</v>
      </c>
      <c r="B15" s="40" t="s">
        <v>68</v>
      </c>
      <c r="C15" s="41" t="s">
        <v>61</v>
      </c>
      <c r="D15" s="38">
        <v>10.6</v>
      </c>
      <c r="E15" s="38">
        <v>14.8</v>
      </c>
      <c r="F15" s="38">
        <v>11.7</v>
      </c>
      <c r="G15" s="37">
        <v>215.5</v>
      </c>
      <c r="H15" s="38">
        <v>0</v>
      </c>
      <c r="I15" s="38">
        <v>0</v>
      </c>
      <c r="J15" s="38">
        <v>1</v>
      </c>
      <c r="K15" s="38">
        <v>25.9</v>
      </c>
      <c r="L15" s="38">
        <v>30.6</v>
      </c>
      <c r="M15" s="38">
        <v>48.5</v>
      </c>
      <c r="N15" s="38">
        <v>1.2</v>
      </c>
      <c r="O15" s="22"/>
      <c r="P15" s="22"/>
    </row>
    <row r="16" spans="1:16" ht="20.100000000000001" customHeight="1">
      <c r="A16" s="40" t="s">
        <v>176</v>
      </c>
      <c r="B16" s="40" t="s">
        <v>177</v>
      </c>
      <c r="C16" s="43" t="s">
        <v>54</v>
      </c>
      <c r="D16" s="60">
        <v>2.6</v>
      </c>
      <c r="E16" s="66">
        <v>15.83</v>
      </c>
      <c r="F16" s="60">
        <v>12.9</v>
      </c>
      <c r="G16" s="58">
        <v>213</v>
      </c>
      <c r="H16" s="66">
        <v>69</v>
      </c>
      <c r="I16" s="59">
        <v>0.09</v>
      </c>
      <c r="J16" s="59">
        <v>18.77</v>
      </c>
      <c r="K16" s="60">
        <v>55.74</v>
      </c>
      <c r="L16" s="60">
        <v>24.39</v>
      </c>
      <c r="M16" s="60">
        <v>67.5</v>
      </c>
      <c r="N16" s="58">
        <v>0.9</v>
      </c>
    </row>
    <row r="17" spans="1:17" s="8" customFormat="1" ht="20.100000000000001" customHeight="1">
      <c r="A17" s="40" t="s">
        <v>59</v>
      </c>
      <c r="B17" s="40" t="s">
        <v>88</v>
      </c>
      <c r="C17" s="41" t="s">
        <v>51</v>
      </c>
      <c r="D17" s="59">
        <v>1</v>
      </c>
      <c r="E17" s="59">
        <v>0</v>
      </c>
      <c r="F17" s="59">
        <v>25.7</v>
      </c>
      <c r="G17" s="58">
        <v>141.19999999999999</v>
      </c>
      <c r="H17" s="59">
        <v>0</v>
      </c>
      <c r="I17" s="59">
        <v>4</v>
      </c>
      <c r="J17" s="59">
        <v>0.2</v>
      </c>
      <c r="K17" s="59">
        <v>14</v>
      </c>
      <c r="L17" s="59">
        <v>8</v>
      </c>
      <c r="M17" s="59">
        <v>14</v>
      </c>
      <c r="N17" s="59">
        <v>2.8</v>
      </c>
      <c r="O17" s="22"/>
    </row>
    <row r="18" spans="1:17" s="8" customFormat="1" ht="20.100000000000001" customHeight="1">
      <c r="A18" s="40" t="s">
        <v>79</v>
      </c>
      <c r="B18" s="40" t="s">
        <v>85</v>
      </c>
      <c r="C18" s="41" t="s">
        <v>142</v>
      </c>
      <c r="D18" s="38">
        <v>2.8</v>
      </c>
      <c r="E18" s="38">
        <v>0.6</v>
      </c>
      <c r="F18" s="38">
        <v>28.3</v>
      </c>
      <c r="G18" s="37">
        <v>115</v>
      </c>
      <c r="H18" s="38">
        <v>0</v>
      </c>
      <c r="I18" s="38">
        <v>0</v>
      </c>
      <c r="J18" s="38">
        <v>0.1</v>
      </c>
      <c r="K18" s="38">
        <v>11.5</v>
      </c>
      <c r="L18" s="38">
        <v>12.5</v>
      </c>
      <c r="M18" s="38">
        <v>53</v>
      </c>
      <c r="N18" s="38">
        <v>0</v>
      </c>
      <c r="O18" s="22"/>
      <c r="P18" s="22"/>
    </row>
    <row r="19" spans="1:17" s="1" customFormat="1" ht="20.100000000000001" customHeight="1">
      <c r="A19" s="44"/>
      <c r="B19" s="44" t="s">
        <v>32</v>
      </c>
      <c r="C19" s="114">
        <f>30+200+90+150+200+50</f>
        <v>720</v>
      </c>
      <c r="D19" s="62">
        <f t="shared" ref="D19:N19" si="1">SUM(D14:D18)</f>
        <v>23.700000000000003</v>
      </c>
      <c r="E19" s="62">
        <f t="shared" si="1"/>
        <v>45.47</v>
      </c>
      <c r="F19" s="62">
        <f t="shared" si="1"/>
        <v>100.8</v>
      </c>
      <c r="G19" s="61">
        <f t="shared" si="1"/>
        <v>817.34999999999991</v>
      </c>
      <c r="H19" s="62">
        <f t="shared" si="1"/>
        <v>69.03</v>
      </c>
      <c r="I19" s="62">
        <f t="shared" si="1"/>
        <v>4.2300000000000004</v>
      </c>
      <c r="J19" s="62">
        <f t="shared" si="1"/>
        <v>40.090000000000003</v>
      </c>
      <c r="K19" s="62">
        <f t="shared" si="1"/>
        <v>481.53999999999996</v>
      </c>
      <c r="L19" s="62">
        <f t="shared" si="1"/>
        <v>152.85000000000002</v>
      </c>
      <c r="M19" s="62">
        <f t="shared" si="1"/>
        <v>343.82</v>
      </c>
      <c r="N19" s="62">
        <f t="shared" si="1"/>
        <v>5.52</v>
      </c>
      <c r="O19" s="18"/>
    </row>
    <row r="20" spans="1:17" s="1" customFormat="1" ht="20.100000000000001" customHeight="1">
      <c r="A20" s="48"/>
      <c r="B20" s="44"/>
      <c r="C20" s="47"/>
      <c r="D20" s="62"/>
      <c r="E20" s="62"/>
      <c r="F20" s="62"/>
      <c r="G20" s="61"/>
      <c r="H20" s="62"/>
      <c r="I20" s="62"/>
      <c r="J20" s="62"/>
      <c r="K20" s="62"/>
      <c r="L20" s="62"/>
      <c r="M20" s="62"/>
      <c r="N20" s="62"/>
      <c r="O20" s="18"/>
    </row>
    <row r="21" spans="1:17" ht="20.100000000000001" customHeight="1">
      <c r="A21" s="56"/>
      <c r="B21" s="44" t="s">
        <v>45</v>
      </c>
      <c r="C21" s="41"/>
      <c r="D21" s="59"/>
      <c r="E21" s="59"/>
      <c r="F21" s="59"/>
      <c r="G21" s="58"/>
      <c r="H21" s="59"/>
      <c r="I21" s="59"/>
      <c r="J21" s="59"/>
      <c r="K21" s="59"/>
      <c r="L21" s="59"/>
      <c r="M21" s="59"/>
      <c r="N21" s="59"/>
    </row>
    <row r="22" spans="1:17" s="8" customFormat="1" ht="20.100000000000001" customHeight="1">
      <c r="A22" s="40" t="s">
        <v>98</v>
      </c>
      <c r="B22" s="40" t="s">
        <v>99</v>
      </c>
      <c r="C22" s="41" t="s">
        <v>51</v>
      </c>
      <c r="D22" s="38">
        <v>1</v>
      </c>
      <c r="E22" s="38">
        <v>0</v>
      </c>
      <c r="F22" s="38">
        <v>25.7</v>
      </c>
      <c r="G22" s="37">
        <v>141.19999999999999</v>
      </c>
      <c r="H22" s="38">
        <v>0</v>
      </c>
      <c r="I22" s="38">
        <v>0</v>
      </c>
      <c r="J22" s="38">
        <v>4</v>
      </c>
      <c r="K22" s="38">
        <v>14</v>
      </c>
      <c r="L22" s="38">
        <v>8</v>
      </c>
      <c r="M22" s="38">
        <v>14</v>
      </c>
      <c r="N22" s="38">
        <v>2.8</v>
      </c>
      <c r="O22" s="22"/>
    </row>
    <row r="23" spans="1:17" ht="20.100000000000001" customHeight="1">
      <c r="A23" s="40"/>
      <c r="B23" s="40" t="s">
        <v>43</v>
      </c>
      <c r="C23" s="41" t="s">
        <v>57</v>
      </c>
      <c r="D23" s="38">
        <v>4.07</v>
      </c>
      <c r="E23" s="38">
        <v>4.5199999999999996</v>
      </c>
      <c r="F23" s="37">
        <v>27.88</v>
      </c>
      <c r="G23" s="37">
        <v>165</v>
      </c>
      <c r="H23" s="51">
        <v>26</v>
      </c>
      <c r="I23" s="38">
        <v>0.04</v>
      </c>
      <c r="J23" s="38">
        <v>0</v>
      </c>
      <c r="K23" s="38">
        <v>16.399999999999999</v>
      </c>
      <c r="L23" s="38">
        <v>6</v>
      </c>
      <c r="M23" s="42">
        <v>34.799999999999997</v>
      </c>
      <c r="N23" s="42">
        <v>0.4</v>
      </c>
      <c r="P23" s="12"/>
      <c r="Q23" s="12"/>
    </row>
    <row r="24" spans="1:17" ht="20.100000000000001" customHeight="1">
      <c r="A24" s="40"/>
      <c r="B24" s="40"/>
      <c r="C24" s="41"/>
      <c r="D24" s="59"/>
      <c r="E24" s="59"/>
      <c r="F24" s="58"/>
      <c r="G24" s="58"/>
      <c r="H24" s="66"/>
      <c r="I24" s="59"/>
      <c r="J24" s="59"/>
      <c r="K24" s="59"/>
      <c r="L24" s="59"/>
      <c r="M24" s="60"/>
      <c r="N24" s="60"/>
      <c r="P24" s="12"/>
      <c r="Q24" s="12"/>
    </row>
    <row r="25" spans="1:17" ht="20.100000000000001" customHeight="1">
      <c r="A25" s="40"/>
      <c r="B25" s="44" t="s">
        <v>16</v>
      </c>
      <c r="C25" s="114">
        <v>260</v>
      </c>
      <c r="D25" s="61">
        <f>D22+D23</f>
        <v>5.07</v>
      </c>
      <c r="E25" s="61">
        <f t="shared" ref="E25:N25" si="2">E22+E23</f>
        <v>4.5199999999999996</v>
      </c>
      <c r="F25" s="61">
        <f t="shared" si="2"/>
        <v>53.58</v>
      </c>
      <c r="G25" s="61">
        <f t="shared" si="2"/>
        <v>306.2</v>
      </c>
      <c r="H25" s="61">
        <f t="shared" si="2"/>
        <v>26</v>
      </c>
      <c r="I25" s="61">
        <f t="shared" si="2"/>
        <v>0.04</v>
      </c>
      <c r="J25" s="61">
        <f t="shared" si="2"/>
        <v>4</v>
      </c>
      <c r="K25" s="61">
        <f t="shared" si="2"/>
        <v>30.4</v>
      </c>
      <c r="L25" s="61">
        <f t="shared" si="2"/>
        <v>14</v>
      </c>
      <c r="M25" s="61">
        <f t="shared" si="2"/>
        <v>48.8</v>
      </c>
      <c r="N25" s="61">
        <f t="shared" si="2"/>
        <v>3.1999999999999997</v>
      </c>
    </row>
    <row r="26" spans="1:17"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</row>
  </sheetData>
  <mergeCells count="1">
    <mergeCell ref="G2:G3"/>
  </mergeCells>
  <phoneticPr fontId="1" type="noConversion"/>
  <pageMargins left="0.75" right="0.75" top="1" bottom="1" header="0.5" footer="0.5"/>
  <pageSetup paperSize="9" scale="7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3"/>
  <sheetViews>
    <sheetView topLeftCell="A4" zoomScale="80" zoomScaleNormal="80" workbookViewId="0">
      <selection activeCell="A21" sqref="A21:XFD23"/>
    </sheetView>
  </sheetViews>
  <sheetFormatPr defaultRowHeight="12.75"/>
  <cols>
    <col min="1" max="1" width="12.7109375" style="12" customWidth="1"/>
    <col min="2" max="2" width="47.7109375" style="12" customWidth="1"/>
    <col min="3" max="3" width="12.42578125" style="12" customWidth="1"/>
    <col min="4" max="6" width="8.42578125" style="12" customWidth="1"/>
    <col min="7" max="7" width="18.140625" style="12" customWidth="1"/>
    <col min="8" max="14" width="8.28515625" style="12" customWidth="1"/>
    <col min="15" max="15" width="9.140625" style="12"/>
  </cols>
  <sheetData>
    <row r="1" spans="1:16" s="3" customFormat="1" ht="45" customHeight="1">
      <c r="A1" s="10"/>
      <c r="B1" s="50" t="s">
        <v>158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6" s="2" customFormat="1" ht="17.25" customHeight="1">
      <c r="A2" s="4" t="s">
        <v>15</v>
      </c>
      <c r="B2" s="15" t="s">
        <v>56</v>
      </c>
      <c r="C2" s="4" t="s">
        <v>1</v>
      </c>
      <c r="D2" s="16" t="s">
        <v>53</v>
      </c>
      <c r="E2" s="33"/>
      <c r="F2" s="33"/>
      <c r="G2" s="118" t="s">
        <v>52</v>
      </c>
      <c r="H2" s="17" t="s">
        <v>5</v>
      </c>
      <c r="I2" s="32"/>
      <c r="J2" s="32"/>
      <c r="K2" s="17" t="s">
        <v>13</v>
      </c>
      <c r="L2" s="32"/>
      <c r="M2" s="32"/>
      <c r="N2" s="33"/>
      <c r="O2" s="18"/>
      <c r="P2" s="19"/>
    </row>
    <row r="3" spans="1:16" s="2" customFormat="1" ht="18" customHeight="1">
      <c r="A3" s="5" t="s">
        <v>48</v>
      </c>
      <c r="B3" s="20" t="s">
        <v>0</v>
      </c>
      <c r="C3" s="5" t="s">
        <v>49</v>
      </c>
      <c r="D3" s="33" t="s">
        <v>2</v>
      </c>
      <c r="E3" s="29" t="s">
        <v>3</v>
      </c>
      <c r="F3" s="29" t="s">
        <v>4</v>
      </c>
      <c r="G3" s="119"/>
      <c r="H3" s="29" t="s">
        <v>6</v>
      </c>
      <c r="I3" s="29" t="s">
        <v>8</v>
      </c>
      <c r="J3" s="29" t="s">
        <v>7</v>
      </c>
      <c r="K3" s="29" t="s">
        <v>10</v>
      </c>
      <c r="L3" s="29" t="s">
        <v>11</v>
      </c>
      <c r="M3" s="29" t="s">
        <v>12</v>
      </c>
      <c r="N3" s="29" t="s">
        <v>9</v>
      </c>
      <c r="O3" s="21"/>
      <c r="P3" s="19"/>
    </row>
    <row r="4" spans="1:16" ht="20.100000000000001" customHeight="1">
      <c r="A4" s="11"/>
      <c r="B4" s="44" t="s">
        <v>14</v>
      </c>
      <c r="C4" s="28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6" s="1" customFormat="1" ht="20.100000000000001" customHeight="1">
      <c r="A5" s="40" t="s">
        <v>44</v>
      </c>
      <c r="B5" s="40" t="s">
        <v>73</v>
      </c>
      <c r="C5" s="41" t="s">
        <v>77</v>
      </c>
      <c r="D5" s="59">
        <v>0.28000000000000003</v>
      </c>
      <c r="E5" s="59">
        <v>0.04</v>
      </c>
      <c r="F5" s="59">
        <v>0.72</v>
      </c>
      <c r="G5" s="58">
        <v>4.8</v>
      </c>
      <c r="H5" s="59">
        <v>0</v>
      </c>
      <c r="I5" s="59">
        <v>0.02</v>
      </c>
      <c r="J5" s="59">
        <v>0.18</v>
      </c>
      <c r="K5" s="59">
        <v>6.8</v>
      </c>
      <c r="L5" s="59">
        <v>5.6</v>
      </c>
      <c r="M5" s="59">
        <v>12</v>
      </c>
      <c r="N5" s="59">
        <v>0.2</v>
      </c>
      <c r="O5" s="18"/>
    </row>
    <row r="6" spans="1:16" ht="20.100000000000001" customHeight="1">
      <c r="A6" s="40" t="s">
        <v>92</v>
      </c>
      <c r="B6" s="40" t="s">
        <v>21</v>
      </c>
      <c r="C6" s="41" t="s">
        <v>62</v>
      </c>
      <c r="D6" s="37">
        <v>14.9</v>
      </c>
      <c r="E6" s="38">
        <v>9.3000000000000007</v>
      </c>
      <c r="F6" s="37">
        <v>12.3</v>
      </c>
      <c r="G6" s="37">
        <v>275.60000000000002</v>
      </c>
      <c r="H6" s="42">
        <v>214.9</v>
      </c>
      <c r="I6" s="38">
        <v>0.1</v>
      </c>
      <c r="J6" s="38">
        <v>7.9</v>
      </c>
      <c r="K6" s="37">
        <v>100.5</v>
      </c>
      <c r="L6" s="38">
        <v>29.5</v>
      </c>
      <c r="M6" s="42">
        <v>213.2</v>
      </c>
      <c r="N6" s="42">
        <v>2.4</v>
      </c>
      <c r="O6"/>
    </row>
    <row r="7" spans="1:16" ht="20.25" customHeight="1">
      <c r="A7" s="40" t="s">
        <v>136</v>
      </c>
      <c r="B7" s="40" t="s">
        <v>137</v>
      </c>
      <c r="C7" s="41" t="s">
        <v>114</v>
      </c>
      <c r="D7" s="37">
        <v>0.5</v>
      </c>
      <c r="E7" s="38">
        <v>0.5</v>
      </c>
      <c r="F7" s="37">
        <v>12</v>
      </c>
      <c r="G7" s="37">
        <v>79.5</v>
      </c>
      <c r="H7" s="42">
        <v>0</v>
      </c>
      <c r="I7" s="38">
        <v>0</v>
      </c>
      <c r="J7" s="38">
        <v>7.5</v>
      </c>
      <c r="K7" s="37">
        <v>12</v>
      </c>
      <c r="L7" s="38">
        <v>6.8</v>
      </c>
      <c r="M7" s="42">
        <v>8.3000000000000007</v>
      </c>
      <c r="N7" s="42">
        <v>1.7</v>
      </c>
      <c r="P7" s="12"/>
    </row>
    <row r="8" spans="1:16" ht="20.100000000000001" customHeight="1">
      <c r="A8" s="39" t="s">
        <v>79</v>
      </c>
      <c r="B8" s="40" t="s">
        <v>78</v>
      </c>
      <c r="C8" s="41" t="s">
        <v>50</v>
      </c>
      <c r="D8" s="38">
        <v>3.2</v>
      </c>
      <c r="E8" s="38">
        <v>0.4</v>
      </c>
      <c r="F8" s="37">
        <v>19.3</v>
      </c>
      <c r="G8" s="37">
        <v>124.7</v>
      </c>
      <c r="H8" s="42">
        <v>0</v>
      </c>
      <c r="I8" s="38">
        <v>0</v>
      </c>
      <c r="J8" s="38">
        <v>0</v>
      </c>
      <c r="K8" s="38">
        <v>9.1999999999999993</v>
      </c>
      <c r="L8" s="38">
        <v>13.2</v>
      </c>
      <c r="M8" s="42">
        <v>34.799999999999997</v>
      </c>
      <c r="N8" s="42">
        <v>0.4</v>
      </c>
      <c r="P8" s="12"/>
    </row>
    <row r="9" spans="1:16" ht="20.100000000000001" customHeight="1">
      <c r="A9" s="40" t="s">
        <v>25</v>
      </c>
      <c r="B9" s="40" t="s">
        <v>23</v>
      </c>
      <c r="C9" s="43" t="s">
        <v>51</v>
      </c>
      <c r="D9" s="38">
        <v>0.1</v>
      </c>
      <c r="E9" s="38">
        <v>0</v>
      </c>
      <c r="F9" s="37">
        <v>9.5</v>
      </c>
      <c r="G9" s="37">
        <v>62</v>
      </c>
      <c r="H9" s="51">
        <v>0</v>
      </c>
      <c r="I9" s="38">
        <v>0</v>
      </c>
      <c r="J9" s="38">
        <v>0.3</v>
      </c>
      <c r="K9" s="38">
        <v>13.6</v>
      </c>
      <c r="L9" s="38">
        <v>11.7</v>
      </c>
      <c r="M9" s="42">
        <v>22.1</v>
      </c>
      <c r="N9" s="42">
        <v>2.1</v>
      </c>
      <c r="P9" s="12"/>
    </row>
    <row r="10" spans="1:16" ht="20.100000000000001" customHeight="1">
      <c r="A10" s="40"/>
      <c r="B10" s="44" t="s">
        <v>16</v>
      </c>
      <c r="C10" s="114">
        <f>C9+C8+C6+C5+100</f>
        <v>520</v>
      </c>
      <c r="D10" s="45">
        <f t="shared" ref="D10:N10" si="0">D9+D8+D7+D6+D5</f>
        <v>18.98</v>
      </c>
      <c r="E10" s="45">
        <f t="shared" si="0"/>
        <v>10.24</v>
      </c>
      <c r="F10" s="45">
        <f t="shared" si="0"/>
        <v>53.819999999999993</v>
      </c>
      <c r="G10" s="45">
        <f t="shared" si="0"/>
        <v>546.59999999999991</v>
      </c>
      <c r="H10" s="45">
        <f t="shared" si="0"/>
        <v>214.9</v>
      </c>
      <c r="I10" s="45">
        <f t="shared" si="0"/>
        <v>0.12000000000000001</v>
      </c>
      <c r="J10" s="45">
        <f t="shared" si="0"/>
        <v>15.879999999999999</v>
      </c>
      <c r="K10" s="45">
        <f t="shared" si="0"/>
        <v>142.10000000000002</v>
      </c>
      <c r="L10" s="45">
        <f t="shared" si="0"/>
        <v>66.8</v>
      </c>
      <c r="M10" s="45">
        <f t="shared" si="0"/>
        <v>290.39999999999998</v>
      </c>
      <c r="N10" s="45">
        <f t="shared" si="0"/>
        <v>6.8</v>
      </c>
    </row>
    <row r="11" spans="1:16" ht="20.100000000000001" customHeight="1">
      <c r="A11" s="40"/>
      <c r="B11" s="44"/>
      <c r="C11" s="52"/>
      <c r="D11" s="45"/>
      <c r="E11" s="46"/>
      <c r="F11" s="45"/>
      <c r="G11" s="45"/>
      <c r="H11" s="54"/>
      <c r="I11" s="46"/>
      <c r="J11" s="46"/>
      <c r="K11" s="45"/>
      <c r="L11" s="46"/>
      <c r="M11" s="54"/>
      <c r="N11" s="54"/>
    </row>
    <row r="12" spans="1:16" s="1" customFormat="1" ht="20.100000000000001" customHeight="1">
      <c r="A12" s="44"/>
      <c r="B12" s="44" t="s">
        <v>31</v>
      </c>
      <c r="C12" s="57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18"/>
    </row>
    <row r="13" spans="1:16" s="1" customFormat="1" ht="20.100000000000001" customHeight="1">
      <c r="A13" s="40" t="s">
        <v>44</v>
      </c>
      <c r="B13" s="40" t="s">
        <v>73</v>
      </c>
      <c r="C13" s="41" t="s">
        <v>77</v>
      </c>
      <c r="D13" s="59">
        <v>0.28000000000000003</v>
      </c>
      <c r="E13" s="59">
        <v>0.04</v>
      </c>
      <c r="F13" s="59">
        <v>0.72</v>
      </c>
      <c r="G13" s="58">
        <v>4.8</v>
      </c>
      <c r="H13" s="59">
        <v>0</v>
      </c>
      <c r="I13" s="59">
        <v>0.02</v>
      </c>
      <c r="J13" s="59">
        <v>0.18</v>
      </c>
      <c r="K13" s="59">
        <v>6.8</v>
      </c>
      <c r="L13" s="59">
        <v>5.6</v>
      </c>
      <c r="M13" s="59">
        <v>12</v>
      </c>
      <c r="N13" s="59">
        <v>0.2</v>
      </c>
      <c r="O13" s="18"/>
    </row>
    <row r="14" spans="1:16" s="8" customFormat="1" ht="20.100000000000001" customHeight="1">
      <c r="A14" s="40" t="s">
        <v>40</v>
      </c>
      <c r="B14" s="40" t="s">
        <v>96</v>
      </c>
      <c r="C14" s="41" t="s">
        <v>51</v>
      </c>
      <c r="D14" s="38">
        <v>5.4</v>
      </c>
      <c r="E14" s="38">
        <v>7.5</v>
      </c>
      <c r="F14" s="38">
        <v>9.5</v>
      </c>
      <c r="G14" s="38">
        <v>133.6</v>
      </c>
      <c r="H14" s="38">
        <v>0</v>
      </c>
      <c r="I14" s="38">
        <v>0.1</v>
      </c>
      <c r="J14" s="38">
        <v>0.5</v>
      </c>
      <c r="K14" s="38">
        <v>8.8000000000000007</v>
      </c>
      <c r="L14" s="38">
        <v>10</v>
      </c>
      <c r="M14" s="38">
        <v>53</v>
      </c>
      <c r="N14" s="38">
        <v>1.2</v>
      </c>
      <c r="O14" s="22"/>
      <c r="P14" s="22"/>
    </row>
    <row r="15" spans="1:16" s="8" customFormat="1" ht="20.100000000000001" customHeight="1">
      <c r="A15" s="40" t="s">
        <v>97</v>
      </c>
      <c r="B15" s="40" t="s">
        <v>149</v>
      </c>
      <c r="C15" s="41" t="s">
        <v>61</v>
      </c>
      <c r="D15" s="38">
        <v>18</v>
      </c>
      <c r="E15" s="38">
        <v>11.2</v>
      </c>
      <c r="F15" s="38">
        <v>9.6</v>
      </c>
      <c r="G15" s="37">
        <v>227.8</v>
      </c>
      <c r="H15" s="38">
        <v>13.6</v>
      </c>
      <c r="I15" s="38">
        <v>0.1</v>
      </c>
      <c r="J15" s="38">
        <v>0.5</v>
      </c>
      <c r="K15" s="38">
        <v>15.5</v>
      </c>
      <c r="L15" s="38">
        <v>21.3</v>
      </c>
      <c r="M15" s="38">
        <v>105.8</v>
      </c>
      <c r="N15" s="38">
        <v>1.6</v>
      </c>
      <c r="O15" s="22"/>
    </row>
    <row r="16" spans="1:16" s="68" customFormat="1" ht="20.100000000000001" customHeight="1">
      <c r="A16" s="40" t="s">
        <v>39</v>
      </c>
      <c r="B16" s="40" t="s">
        <v>100</v>
      </c>
      <c r="C16" s="41" t="s">
        <v>54</v>
      </c>
      <c r="D16" s="38">
        <v>8.4</v>
      </c>
      <c r="E16" s="38">
        <v>8.9</v>
      </c>
      <c r="F16" s="38">
        <v>37.4</v>
      </c>
      <c r="G16" s="37">
        <v>262.5</v>
      </c>
      <c r="H16" s="38">
        <v>37.5</v>
      </c>
      <c r="I16" s="38">
        <v>0.2</v>
      </c>
      <c r="J16" s="38">
        <v>0</v>
      </c>
      <c r="K16" s="38">
        <v>24.8</v>
      </c>
      <c r="L16" s="38">
        <v>131.69999999999999</v>
      </c>
      <c r="M16" s="38">
        <v>197.3</v>
      </c>
      <c r="N16" s="38">
        <v>4.5</v>
      </c>
      <c r="O16" s="67"/>
      <c r="P16" s="67"/>
    </row>
    <row r="17" spans="1:16" ht="20.100000000000001" customHeight="1">
      <c r="A17" s="40" t="s">
        <v>25</v>
      </c>
      <c r="B17" s="40" t="s">
        <v>23</v>
      </c>
      <c r="C17" s="43" t="s">
        <v>51</v>
      </c>
      <c r="D17" s="38">
        <v>0.1</v>
      </c>
      <c r="E17" s="38">
        <v>0</v>
      </c>
      <c r="F17" s="37">
        <v>9.5</v>
      </c>
      <c r="G17" s="37">
        <v>62</v>
      </c>
      <c r="H17" s="51">
        <v>0</v>
      </c>
      <c r="I17" s="38">
        <v>0</v>
      </c>
      <c r="J17" s="38">
        <v>0.3</v>
      </c>
      <c r="K17" s="38">
        <v>13.6</v>
      </c>
      <c r="L17" s="38">
        <v>11.7</v>
      </c>
      <c r="M17" s="42">
        <v>22.1</v>
      </c>
      <c r="N17" s="42">
        <v>2.1</v>
      </c>
      <c r="P17" s="12"/>
    </row>
    <row r="18" spans="1:16" s="8" customFormat="1" ht="20.100000000000001" customHeight="1">
      <c r="A18" s="40" t="s">
        <v>79</v>
      </c>
      <c r="B18" s="40" t="s">
        <v>85</v>
      </c>
      <c r="C18" s="41" t="s">
        <v>142</v>
      </c>
      <c r="D18" s="38">
        <v>2.8</v>
      </c>
      <c r="E18" s="38">
        <v>0.6</v>
      </c>
      <c r="F18" s="38">
        <v>28.3</v>
      </c>
      <c r="G18" s="37">
        <v>115</v>
      </c>
      <c r="H18" s="38">
        <v>0</v>
      </c>
      <c r="I18" s="38">
        <v>0</v>
      </c>
      <c r="J18" s="38">
        <v>0.1</v>
      </c>
      <c r="K18" s="38">
        <v>11.5</v>
      </c>
      <c r="L18" s="38">
        <v>12.5</v>
      </c>
      <c r="M18" s="38">
        <v>53</v>
      </c>
      <c r="N18" s="38">
        <v>0</v>
      </c>
      <c r="O18" s="22"/>
      <c r="P18" s="22"/>
    </row>
    <row r="19" spans="1:16" s="1" customFormat="1" ht="20.100000000000001" customHeight="1">
      <c r="A19" s="44"/>
      <c r="B19" s="44" t="s">
        <v>32</v>
      </c>
      <c r="C19" s="114">
        <f>50+C17+C16+C15+C14+C13</f>
        <v>750</v>
      </c>
      <c r="D19" s="62">
        <f t="shared" ref="D19:N19" si="1">SUM(D13:D18)</f>
        <v>34.979999999999997</v>
      </c>
      <c r="E19" s="62">
        <f t="shared" si="1"/>
        <v>28.240000000000002</v>
      </c>
      <c r="F19" s="62">
        <f t="shared" si="1"/>
        <v>95.02</v>
      </c>
      <c r="G19" s="62">
        <f t="shared" si="1"/>
        <v>805.7</v>
      </c>
      <c r="H19" s="62">
        <f t="shared" si="1"/>
        <v>51.1</v>
      </c>
      <c r="I19" s="62">
        <f t="shared" si="1"/>
        <v>0.42000000000000004</v>
      </c>
      <c r="J19" s="62">
        <f t="shared" si="1"/>
        <v>1.58</v>
      </c>
      <c r="K19" s="62">
        <f>SUM(K13:K18)</f>
        <v>81</v>
      </c>
      <c r="L19" s="62">
        <f t="shared" si="1"/>
        <v>192.79999999999998</v>
      </c>
      <c r="M19" s="62">
        <f t="shared" si="1"/>
        <v>443.20000000000005</v>
      </c>
      <c r="N19" s="62">
        <f t="shared" si="1"/>
        <v>9.6</v>
      </c>
      <c r="O19" s="18"/>
    </row>
    <row r="20" spans="1:16" ht="20.100000000000001" customHeight="1">
      <c r="A20" s="70"/>
      <c r="B20" s="69"/>
      <c r="C20" s="64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</row>
    <row r="21" spans="1:16" ht="20.100000000000001" customHeight="1">
      <c r="A21" s="40"/>
      <c r="B21" s="44" t="s">
        <v>45</v>
      </c>
      <c r="C21" s="41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</row>
    <row r="22" spans="1:16" ht="20.100000000000001" customHeight="1">
      <c r="A22" s="34"/>
      <c r="B22" s="35" t="s">
        <v>135</v>
      </c>
      <c r="C22" s="36">
        <v>200</v>
      </c>
      <c r="D22" s="37">
        <v>1</v>
      </c>
      <c r="E22" s="38">
        <v>0</v>
      </c>
      <c r="F22" s="38">
        <v>12.7</v>
      </c>
      <c r="G22" s="37">
        <v>86</v>
      </c>
      <c r="H22" s="38">
        <v>0</v>
      </c>
      <c r="I22" s="38">
        <v>0.01</v>
      </c>
      <c r="J22" s="38">
        <v>2</v>
      </c>
      <c r="K22" s="37">
        <v>7</v>
      </c>
      <c r="L22" s="38">
        <v>4</v>
      </c>
      <c r="M22" s="38">
        <v>7</v>
      </c>
      <c r="N22" s="37">
        <v>1.4</v>
      </c>
      <c r="P22" s="12"/>
    </row>
    <row r="23" spans="1:16" ht="20.100000000000001" customHeight="1">
      <c r="A23" s="40"/>
      <c r="B23" s="44" t="s">
        <v>16</v>
      </c>
      <c r="C23" s="114">
        <v>200</v>
      </c>
      <c r="D23" s="61">
        <f t="shared" ref="D23:N23" si="2">SUM(D22:D22)</f>
        <v>1</v>
      </c>
      <c r="E23" s="62">
        <f t="shared" si="2"/>
        <v>0</v>
      </c>
      <c r="F23" s="61">
        <f t="shared" si="2"/>
        <v>12.7</v>
      </c>
      <c r="G23" s="61">
        <f t="shared" si="2"/>
        <v>86</v>
      </c>
      <c r="H23" s="63">
        <f t="shared" si="2"/>
        <v>0</v>
      </c>
      <c r="I23" s="62">
        <f t="shared" si="2"/>
        <v>0.01</v>
      </c>
      <c r="J23" s="62">
        <f t="shared" si="2"/>
        <v>2</v>
      </c>
      <c r="K23" s="61">
        <f t="shared" si="2"/>
        <v>7</v>
      </c>
      <c r="L23" s="62">
        <f t="shared" si="2"/>
        <v>4</v>
      </c>
      <c r="M23" s="63">
        <f t="shared" si="2"/>
        <v>7</v>
      </c>
      <c r="N23" s="61">
        <f t="shared" si="2"/>
        <v>1.4</v>
      </c>
    </row>
  </sheetData>
  <mergeCells count="1">
    <mergeCell ref="G2:G3"/>
  </mergeCells>
  <phoneticPr fontId="1" type="noConversion"/>
  <pageMargins left="0.55118110236220474" right="0.74803149606299213" top="0.98425196850393704" bottom="0.98425196850393704" header="0.51181102362204722" footer="0.51181102362204722"/>
  <pageSetup paperSize="9" scale="77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4"/>
  <sheetViews>
    <sheetView zoomScale="80" zoomScaleNormal="80" workbookViewId="0">
      <selection activeCell="B11" sqref="B11"/>
    </sheetView>
  </sheetViews>
  <sheetFormatPr defaultRowHeight="12.75"/>
  <cols>
    <col min="1" max="1" width="12.7109375" style="12" customWidth="1"/>
    <col min="2" max="2" width="43.85546875" style="12" customWidth="1"/>
    <col min="3" max="3" width="12" style="12" customWidth="1"/>
    <col min="4" max="6" width="8.7109375" style="12" customWidth="1"/>
    <col min="7" max="7" width="18" style="12" customWidth="1"/>
    <col min="8" max="14" width="8.7109375" style="12" customWidth="1"/>
    <col min="15" max="18" width="9.140625" style="12"/>
  </cols>
  <sheetData>
    <row r="1" spans="1:18" s="3" customFormat="1" ht="45" customHeight="1">
      <c r="A1" s="10"/>
      <c r="B1" s="50" t="s">
        <v>159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spans="1:18" s="2" customFormat="1" ht="17.25" customHeight="1">
      <c r="A2" s="4" t="s">
        <v>15</v>
      </c>
      <c r="B2" s="15" t="s">
        <v>56</v>
      </c>
      <c r="C2" s="4" t="s">
        <v>1</v>
      </c>
      <c r="D2" s="16" t="s">
        <v>53</v>
      </c>
      <c r="E2" s="33"/>
      <c r="F2" s="33"/>
      <c r="G2" s="118" t="s">
        <v>52</v>
      </c>
      <c r="H2" s="17" t="s">
        <v>5</v>
      </c>
      <c r="I2" s="32"/>
      <c r="J2" s="32"/>
      <c r="K2" s="17" t="s">
        <v>13</v>
      </c>
      <c r="L2" s="32"/>
      <c r="M2" s="32"/>
      <c r="N2" s="33"/>
      <c r="O2" s="18"/>
      <c r="P2" s="19"/>
    </row>
    <row r="3" spans="1:18" s="2" customFormat="1" ht="18" customHeight="1">
      <c r="A3" s="5" t="s">
        <v>48</v>
      </c>
      <c r="B3" s="20" t="s">
        <v>0</v>
      </c>
      <c r="C3" s="5" t="s">
        <v>49</v>
      </c>
      <c r="D3" s="33" t="s">
        <v>2</v>
      </c>
      <c r="E3" s="29" t="s">
        <v>3</v>
      </c>
      <c r="F3" s="29" t="s">
        <v>4</v>
      </c>
      <c r="G3" s="119"/>
      <c r="H3" s="29" t="s">
        <v>6</v>
      </c>
      <c r="I3" s="29" t="s">
        <v>8</v>
      </c>
      <c r="J3" s="29" t="s">
        <v>7</v>
      </c>
      <c r="K3" s="29" t="s">
        <v>10</v>
      </c>
      <c r="L3" s="29" t="s">
        <v>11</v>
      </c>
      <c r="M3" s="29" t="s">
        <v>12</v>
      </c>
      <c r="N3" s="29" t="s">
        <v>9</v>
      </c>
      <c r="O3" s="21"/>
      <c r="P3" s="19"/>
    </row>
    <row r="4" spans="1:18" ht="20.100000000000001" customHeight="1">
      <c r="A4" s="11"/>
      <c r="B4" s="44" t="s">
        <v>14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8" ht="20.100000000000001" customHeight="1">
      <c r="A5" s="40" t="s">
        <v>129</v>
      </c>
      <c r="B5" s="40" t="s">
        <v>128</v>
      </c>
      <c r="C5" s="41" t="s">
        <v>51</v>
      </c>
      <c r="D5" s="37">
        <v>13.5</v>
      </c>
      <c r="E5" s="38">
        <v>6.125</v>
      </c>
      <c r="F5" s="37">
        <v>52.5</v>
      </c>
      <c r="G5" s="37">
        <v>342.375</v>
      </c>
      <c r="H5" s="37">
        <v>52.5</v>
      </c>
      <c r="I5" s="38">
        <v>0.125</v>
      </c>
      <c r="J5" s="38">
        <v>0.125</v>
      </c>
      <c r="K5" s="37">
        <v>85.75</v>
      </c>
      <c r="L5" s="38">
        <v>39.375</v>
      </c>
      <c r="M5" s="42">
        <v>183.25</v>
      </c>
      <c r="N5" s="42">
        <v>0.75</v>
      </c>
      <c r="P5"/>
      <c r="Q5"/>
      <c r="R5"/>
    </row>
    <row r="6" spans="1:18" ht="20.100000000000001" customHeight="1">
      <c r="A6" s="40" t="s">
        <v>66</v>
      </c>
      <c r="B6" s="40" t="s">
        <v>86</v>
      </c>
      <c r="C6" s="43" t="s">
        <v>71</v>
      </c>
      <c r="D6" s="60">
        <v>0.1</v>
      </c>
      <c r="E6" s="66">
        <v>8.3000000000000007</v>
      </c>
      <c r="F6" s="60">
        <v>0.1</v>
      </c>
      <c r="G6" s="58">
        <v>65.7</v>
      </c>
      <c r="H6" s="66">
        <v>40</v>
      </c>
      <c r="I6" s="59">
        <v>0</v>
      </c>
      <c r="J6" s="59">
        <v>0</v>
      </c>
      <c r="K6" s="60">
        <v>2.4</v>
      </c>
      <c r="L6" s="60">
        <v>0</v>
      </c>
      <c r="M6" s="60">
        <v>3</v>
      </c>
      <c r="N6" s="58">
        <v>0</v>
      </c>
      <c r="P6"/>
      <c r="Q6"/>
      <c r="R6"/>
    </row>
    <row r="7" spans="1:18" ht="20.100000000000001" customHeight="1">
      <c r="A7" s="35" t="s">
        <v>79</v>
      </c>
      <c r="B7" s="40" t="s">
        <v>43</v>
      </c>
      <c r="C7" s="41" t="s">
        <v>101</v>
      </c>
      <c r="D7" s="38">
        <v>2.7</v>
      </c>
      <c r="E7" s="38">
        <v>4.5</v>
      </c>
      <c r="F7" s="37">
        <v>28</v>
      </c>
      <c r="G7" s="37">
        <v>118</v>
      </c>
      <c r="H7" s="42">
        <v>0</v>
      </c>
      <c r="I7" s="38">
        <v>0</v>
      </c>
      <c r="J7" s="38">
        <v>0.1</v>
      </c>
      <c r="K7" s="38">
        <v>6</v>
      </c>
      <c r="L7" s="38">
        <v>5.6</v>
      </c>
      <c r="M7" s="42">
        <v>18.7</v>
      </c>
      <c r="N7" s="42">
        <v>0.6</v>
      </c>
      <c r="P7"/>
      <c r="Q7"/>
      <c r="R7"/>
    </row>
    <row r="8" spans="1:18" ht="20.100000000000001" customHeight="1">
      <c r="A8" s="40" t="s">
        <v>79</v>
      </c>
      <c r="B8" s="40" t="s">
        <v>78</v>
      </c>
      <c r="C8" s="43" t="s">
        <v>50</v>
      </c>
      <c r="D8" s="60">
        <v>3.2</v>
      </c>
      <c r="E8" s="66">
        <v>0.4</v>
      </c>
      <c r="F8" s="60">
        <v>19.3</v>
      </c>
      <c r="G8" s="58">
        <v>124.7</v>
      </c>
      <c r="H8" s="66">
        <v>0</v>
      </c>
      <c r="I8" s="59">
        <v>0</v>
      </c>
      <c r="J8" s="59">
        <v>0</v>
      </c>
      <c r="K8" s="60">
        <v>9.1999999999999993</v>
      </c>
      <c r="L8" s="60">
        <v>13.2</v>
      </c>
      <c r="M8" s="60">
        <v>34.799999999999997</v>
      </c>
      <c r="N8" s="58">
        <v>0.4</v>
      </c>
      <c r="P8"/>
      <c r="Q8"/>
      <c r="R8"/>
    </row>
    <row r="9" spans="1:18" ht="20.100000000000001" customHeight="1">
      <c r="A9" s="40" t="s">
        <v>25</v>
      </c>
      <c r="B9" s="40" t="s">
        <v>23</v>
      </c>
      <c r="C9" s="43" t="s">
        <v>51</v>
      </c>
      <c r="D9" s="38">
        <v>0.1</v>
      </c>
      <c r="E9" s="38">
        <v>0</v>
      </c>
      <c r="F9" s="37">
        <v>9.5</v>
      </c>
      <c r="G9" s="37">
        <v>62</v>
      </c>
      <c r="H9" s="51">
        <v>0</v>
      </c>
      <c r="I9" s="38">
        <v>0</v>
      </c>
      <c r="J9" s="38">
        <v>0.3</v>
      </c>
      <c r="K9" s="38">
        <v>13.6</v>
      </c>
      <c r="L9" s="38">
        <v>11.7</v>
      </c>
      <c r="M9" s="42">
        <v>22.1</v>
      </c>
      <c r="N9" s="42">
        <v>2.1</v>
      </c>
      <c r="Q9"/>
      <c r="R9"/>
    </row>
    <row r="10" spans="1:18" ht="20.100000000000001" customHeight="1">
      <c r="A10" s="40"/>
      <c r="B10" s="44" t="s">
        <v>16</v>
      </c>
      <c r="C10" s="114">
        <f>C9+C8+C6+C5+50</f>
        <v>500</v>
      </c>
      <c r="D10" s="45">
        <f t="shared" ref="D10:F10" si="0">SUM(D5:D9)</f>
        <v>19.600000000000001</v>
      </c>
      <c r="E10" s="45">
        <f t="shared" si="0"/>
        <v>19.324999999999999</v>
      </c>
      <c r="F10" s="45">
        <f t="shared" si="0"/>
        <v>109.39999999999999</v>
      </c>
      <c r="G10" s="45">
        <f>SUM(G5:G9)</f>
        <v>712.77500000000009</v>
      </c>
      <c r="H10" s="45">
        <f t="shared" ref="H10:N10" si="1">SUM(H5:H9)</f>
        <v>92.5</v>
      </c>
      <c r="I10" s="45">
        <f t="shared" si="1"/>
        <v>0.125</v>
      </c>
      <c r="J10" s="45">
        <f t="shared" si="1"/>
        <v>0.52500000000000002</v>
      </c>
      <c r="K10" s="45">
        <f t="shared" si="1"/>
        <v>116.95</v>
      </c>
      <c r="L10" s="45">
        <f t="shared" si="1"/>
        <v>69.875</v>
      </c>
      <c r="M10" s="45">
        <f t="shared" si="1"/>
        <v>261.85000000000002</v>
      </c>
      <c r="N10" s="45">
        <f t="shared" si="1"/>
        <v>3.85</v>
      </c>
    </row>
    <row r="11" spans="1:18" ht="20.100000000000001" customHeight="1">
      <c r="A11" s="35"/>
      <c r="B11" s="40"/>
      <c r="C11" s="41"/>
      <c r="D11" s="38"/>
      <c r="E11" s="38"/>
      <c r="F11" s="37"/>
      <c r="G11" s="37"/>
      <c r="H11" s="42"/>
      <c r="I11" s="38"/>
      <c r="J11" s="38"/>
      <c r="K11" s="38"/>
      <c r="L11" s="38"/>
      <c r="M11" s="42"/>
      <c r="N11" s="42"/>
      <c r="P11"/>
      <c r="Q11"/>
      <c r="R11"/>
    </row>
    <row r="12" spans="1:18" s="1" customFormat="1" ht="20.100000000000001" customHeight="1">
      <c r="A12" s="44"/>
      <c r="B12" s="44" t="s">
        <v>31</v>
      </c>
      <c r="C12" s="47"/>
      <c r="D12" s="46"/>
      <c r="E12" s="46"/>
      <c r="F12" s="46"/>
      <c r="G12" s="45"/>
      <c r="H12" s="46"/>
      <c r="I12" s="46"/>
      <c r="J12" s="46"/>
      <c r="K12" s="46"/>
      <c r="L12" s="46"/>
      <c r="M12" s="46"/>
      <c r="N12" s="46"/>
      <c r="O12" s="18"/>
      <c r="P12" s="18"/>
      <c r="Q12" s="18"/>
      <c r="R12" s="18"/>
    </row>
    <row r="13" spans="1:18" s="1" customFormat="1" ht="20.100000000000001" customHeight="1">
      <c r="A13" s="40" t="s">
        <v>44</v>
      </c>
      <c r="B13" s="40" t="s">
        <v>73</v>
      </c>
      <c r="C13" s="41" t="s">
        <v>77</v>
      </c>
      <c r="D13" s="59">
        <v>0.28000000000000003</v>
      </c>
      <c r="E13" s="59">
        <v>0.04</v>
      </c>
      <c r="F13" s="59">
        <v>0.72</v>
      </c>
      <c r="G13" s="58">
        <v>4.8</v>
      </c>
      <c r="H13" s="59">
        <v>0</v>
      </c>
      <c r="I13" s="59">
        <v>0.02</v>
      </c>
      <c r="J13" s="59">
        <v>0.18</v>
      </c>
      <c r="K13" s="59">
        <v>6.8</v>
      </c>
      <c r="L13" s="59">
        <v>5.6</v>
      </c>
      <c r="M13" s="59">
        <v>12</v>
      </c>
      <c r="N13" s="59">
        <v>0.2</v>
      </c>
      <c r="O13" s="18"/>
    </row>
    <row r="14" spans="1:18" s="8" customFormat="1" ht="19.5" customHeight="1">
      <c r="A14" s="40" t="s">
        <v>38</v>
      </c>
      <c r="B14" s="74" t="s">
        <v>102</v>
      </c>
      <c r="C14" s="41" t="s">
        <v>51</v>
      </c>
      <c r="D14" s="38">
        <v>3.9</v>
      </c>
      <c r="E14" s="38">
        <v>5.4</v>
      </c>
      <c r="F14" s="38">
        <v>10</v>
      </c>
      <c r="G14" s="37">
        <v>111.4</v>
      </c>
      <c r="H14" s="38">
        <v>0</v>
      </c>
      <c r="I14" s="38">
        <v>0.1</v>
      </c>
      <c r="J14" s="38">
        <v>11.4</v>
      </c>
      <c r="K14" s="38">
        <v>13.2</v>
      </c>
      <c r="L14" s="38">
        <v>22.4</v>
      </c>
      <c r="M14" s="38">
        <v>28</v>
      </c>
      <c r="N14" s="38">
        <v>0.8</v>
      </c>
      <c r="O14" s="22"/>
    </row>
    <row r="15" spans="1:18" s="8" customFormat="1" ht="20.100000000000001" customHeight="1">
      <c r="A15" s="40" t="s">
        <v>83</v>
      </c>
      <c r="B15" s="40" t="s">
        <v>103</v>
      </c>
      <c r="C15" s="41" t="s">
        <v>61</v>
      </c>
      <c r="D15" s="38">
        <v>9.5399999999999991</v>
      </c>
      <c r="E15" s="38">
        <v>11.52</v>
      </c>
      <c r="F15" s="38">
        <v>8.73</v>
      </c>
      <c r="G15" s="37">
        <v>182.61</v>
      </c>
      <c r="H15" s="38">
        <v>29.61</v>
      </c>
      <c r="I15" s="38">
        <v>0.1</v>
      </c>
      <c r="J15" s="38">
        <v>0.81</v>
      </c>
      <c r="K15" s="38">
        <v>39.78</v>
      </c>
      <c r="L15" s="38">
        <v>13.5</v>
      </c>
      <c r="M15" s="38" t="s">
        <v>143</v>
      </c>
      <c r="N15" s="38">
        <v>0.9</v>
      </c>
      <c r="O15" s="22"/>
      <c r="P15" s="22"/>
      <c r="Q15" s="22"/>
      <c r="R15" s="22"/>
    </row>
    <row r="16" spans="1:18" s="68" customFormat="1" ht="20.100000000000001" customHeight="1">
      <c r="A16" s="40" t="s">
        <v>39</v>
      </c>
      <c r="B16" s="40" t="s">
        <v>17</v>
      </c>
      <c r="C16" s="41" t="s">
        <v>54</v>
      </c>
      <c r="D16" s="38">
        <v>8.59</v>
      </c>
      <c r="E16" s="38">
        <v>6.09</v>
      </c>
      <c r="F16" s="38">
        <v>38.67</v>
      </c>
      <c r="G16" s="37">
        <v>243.75</v>
      </c>
      <c r="H16" s="38">
        <v>0</v>
      </c>
      <c r="I16" s="38">
        <v>0.21</v>
      </c>
      <c r="J16" s="38">
        <v>0</v>
      </c>
      <c r="K16" s="38">
        <v>13.32</v>
      </c>
      <c r="L16" s="38">
        <v>135.83000000000001</v>
      </c>
      <c r="M16" s="38">
        <v>203.93</v>
      </c>
      <c r="N16" s="38">
        <v>4.5599999999999996</v>
      </c>
      <c r="O16" s="67"/>
      <c r="P16" s="67"/>
    </row>
    <row r="17" spans="1:18" s="8" customFormat="1" ht="20.100000000000001" customHeight="1">
      <c r="A17" s="40" t="s">
        <v>34</v>
      </c>
      <c r="B17" s="40" t="s">
        <v>81</v>
      </c>
      <c r="C17" s="41" t="s">
        <v>51</v>
      </c>
      <c r="D17" s="38">
        <v>0.6</v>
      </c>
      <c r="E17" s="38">
        <v>0.1</v>
      </c>
      <c r="F17" s="38">
        <v>31.4</v>
      </c>
      <c r="G17" s="37">
        <v>144</v>
      </c>
      <c r="H17" s="38">
        <v>0</v>
      </c>
      <c r="I17" s="38">
        <v>0</v>
      </c>
      <c r="J17" s="38">
        <v>0.2</v>
      </c>
      <c r="K17" s="38">
        <v>19.5</v>
      </c>
      <c r="L17" s="38">
        <v>63</v>
      </c>
      <c r="M17" s="38">
        <v>0</v>
      </c>
      <c r="N17" s="38">
        <v>2.6</v>
      </c>
      <c r="O17" s="22"/>
      <c r="P17" s="22"/>
    </row>
    <row r="18" spans="1:18" s="8" customFormat="1" ht="20.100000000000001" customHeight="1">
      <c r="A18" s="40" t="s">
        <v>79</v>
      </c>
      <c r="B18" s="40" t="s">
        <v>85</v>
      </c>
      <c r="C18" s="41" t="s">
        <v>142</v>
      </c>
      <c r="D18" s="38">
        <v>2.8</v>
      </c>
      <c r="E18" s="38">
        <v>0.6</v>
      </c>
      <c r="F18" s="38">
        <v>28.3</v>
      </c>
      <c r="G18" s="37">
        <v>115</v>
      </c>
      <c r="H18" s="38">
        <v>0</v>
      </c>
      <c r="I18" s="38">
        <v>0</v>
      </c>
      <c r="J18" s="38">
        <v>0.1</v>
      </c>
      <c r="K18" s="38">
        <v>11.5</v>
      </c>
      <c r="L18" s="38">
        <v>12.5</v>
      </c>
      <c r="M18" s="38">
        <v>53</v>
      </c>
      <c r="N18" s="38">
        <v>0</v>
      </c>
      <c r="O18" s="22"/>
      <c r="P18" s="22"/>
    </row>
    <row r="19" spans="1:18" s="1" customFormat="1" ht="20.100000000000001" customHeight="1">
      <c r="A19" s="44"/>
      <c r="B19" s="44" t="s">
        <v>32</v>
      </c>
      <c r="C19" s="114">
        <f>50+C17+C16+C15+C14+C13</f>
        <v>750</v>
      </c>
      <c r="D19" s="46">
        <f t="shared" ref="D19:N19" si="2">SUM(D13:D18)</f>
        <v>25.71</v>
      </c>
      <c r="E19" s="46">
        <f t="shared" si="2"/>
        <v>23.750000000000004</v>
      </c>
      <c r="F19" s="46">
        <f t="shared" si="2"/>
        <v>117.82000000000001</v>
      </c>
      <c r="G19" s="45">
        <f t="shared" si="2"/>
        <v>801.56</v>
      </c>
      <c r="H19" s="46">
        <f t="shared" si="2"/>
        <v>29.61</v>
      </c>
      <c r="I19" s="46">
        <f t="shared" si="2"/>
        <v>0.43000000000000005</v>
      </c>
      <c r="J19" s="46">
        <f t="shared" si="2"/>
        <v>12.69</v>
      </c>
      <c r="K19" s="46">
        <f t="shared" si="2"/>
        <v>104.1</v>
      </c>
      <c r="L19" s="46">
        <f t="shared" si="2"/>
        <v>252.83</v>
      </c>
      <c r="M19" s="46">
        <f t="shared" si="2"/>
        <v>296.93</v>
      </c>
      <c r="N19" s="46">
        <f t="shared" si="2"/>
        <v>9.0599999999999987</v>
      </c>
      <c r="O19" s="18"/>
      <c r="P19" s="18"/>
      <c r="Q19" s="18"/>
      <c r="R19" s="18"/>
    </row>
    <row r="20" spans="1:18" ht="20.100000000000001" customHeight="1">
      <c r="A20" s="70"/>
      <c r="B20" s="69"/>
      <c r="C20" s="64"/>
      <c r="D20" s="72"/>
      <c r="E20" s="72"/>
      <c r="F20" s="72"/>
      <c r="G20" s="73"/>
      <c r="H20" s="72"/>
      <c r="I20" s="72"/>
      <c r="J20" s="72"/>
      <c r="K20" s="72"/>
      <c r="L20" s="72"/>
      <c r="M20" s="72"/>
      <c r="N20" s="72"/>
    </row>
    <row r="21" spans="1:18" ht="20.100000000000001" customHeight="1">
      <c r="A21" s="40"/>
      <c r="B21" s="44" t="s">
        <v>45</v>
      </c>
      <c r="C21" s="36"/>
      <c r="D21" s="38"/>
      <c r="E21" s="38"/>
      <c r="F21" s="38"/>
      <c r="G21" s="37"/>
      <c r="H21" s="38"/>
      <c r="I21" s="38"/>
      <c r="J21" s="38"/>
      <c r="K21" s="38"/>
      <c r="L21" s="38"/>
      <c r="M21" s="38"/>
      <c r="N21" s="38"/>
      <c r="R21"/>
    </row>
    <row r="22" spans="1:18" s="8" customFormat="1" ht="19.5" customHeight="1">
      <c r="A22" s="40" t="s">
        <v>110</v>
      </c>
      <c r="B22" s="40" t="s">
        <v>35</v>
      </c>
      <c r="C22" s="41" t="s">
        <v>51</v>
      </c>
      <c r="D22" s="38">
        <v>0.68</v>
      </c>
      <c r="E22" s="38">
        <v>0.14000000000000001</v>
      </c>
      <c r="F22" s="38">
        <v>15.38</v>
      </c>
      <c r="G22" s="37">
        <v>107.3</v>
      </c>
      <c r="H22" s="38">
        <v>0</v>
      </c>
      <c r="I22" s="38">
        <v>0</v>
      </c>
      <c r="J22" s="38">
        <v>50</v>
      </c>
      <c r="K22" s="38">
        <v>21.3</v>
      </c>
      <c r="L22" s="38">
        <v>3.4</v>
      </c>
      <c r="M22" s="38">
        <v>3.44</v>
      </c>
      <c r="N22" s="38">
        <v>0.7</v>
      </c>
      <c r="O22" s="22"/>
      <c r="P22" s="22"/>
      <c r="Q22" s="22"/>
    </row>
    <row r="23" spans="1:18" ht="20.100000000000001" customHeight="1">
      <c r="A23" s="40"/>
      <c r="B23" s="40" t="s">
        <v>43</v>
      </c>
      <c r="C23" s="41" t="s">
        <v>57</v>
      </c>
      <c r="D23" s="38">
        <v>4.07</v>
      </c>
      <c r="E23" s="38">
        <v>4.5199999999999996</v>
      </c>
      <c r="F23" s="37">
        <v>27.88</v>
      </c>
      <c r="G23" s="37">
        <v>165</v>
      </c>
      <c r="H23" s="51">
        <v>26</v>
      </c>
      <c r="I23" s="38">
        <v>0.04</v>
      </c>
      <c r="J23" s="38">
        <v>0</v>
      </c>
      <c r="K23" s="38">
        <v>16.399999999999999</v>
      </c>
      <c r="L23" s="38">
        <v>6</v>
      </c>
      <c r="M23" s="42">
        <v>34.799999999999997</v>
      </c>
      <c r="N23" s="42">
        <v>0.4</v>
      </c>
      <c r="R23"/>
    </row>
    <row r="24" spans="1:18" ht="20.100000000000001" customHeight="1">
      <c r="A24" s="40"/>
      <c r="B24" s="44" t="s">
        <v>16</v>
      </c>
      <c r="C24" s="114">
        <f>C22+60</f>
        <v>260</v>
      </c>
      <c r="D24" s="45">
        <f t="shared" ref="D24:N24" si="3">SUM(D22:D23)</f>
        <v>4.75</v>
      </c>
      <c r="E24" s="46">
        <f t="shared" si="3"/>
        <v>4.6599999999999993</v>
      </c>
      <c r="F24" s="45">
        <f t="shared" si="3"/>
        <v>43.26</v>
      </c>
      <c r="G24" s="45">
        <f>SUM(G22:G23)</f>
        <v>272.3</v>
      </c>
      <c r="H24" s="54">
        <f t="shared" si="3"/>
        <v>26</v>
      </c>
      <c r="I24" s="46">
        <f t="shared" si="3"/>
        <v>0.04</v>
      </c>
      <c r="J24" s="46">
        <f t="shared" si="3"/>
        <v>50</v>
      </c>
      <c r="K24" s="45">
        <f t="shared" si="3"/>
        <v>37.700000000000003</v>
      </c>
      <c r="L24" s="46">
        <f t="shared" si="3"/>
        <v>9.4</v>
      </c>
      <c r="M24" s="54">
        <f t="shared" si="3"/>
        <v>38.239999999999995</v>
      </c>
      <c r="N24" s="54">
        <f t="shared" si="3"/>
        <v>1.1000000000000001</v>
      </c>
      <c r="R24"/>
    </row>
  </sheetData>
  <mergeCells count="1">
    <mergeCell ref="G2:G3"/>
  </mergeCells>
  <phoneticPr fontId="1" type="noConversion"/>
  <pageMargins left="0.75" right="0.75" top="1" bottom="1" header="0.5" footer="0.5"/>
  <pageSetup paperSize="9" scale="76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1"/>
  <sheetViews>
    <sheetView topLeftCell="A4" zoomScale="80" zoomScaleNormal="80" workbookViewId="0">
      <selection activeCell="G17" sqref="G17"/>
    </sheetView>
  </sheetViews>
  <sheetFormatPr defaultRowHeight="12.75"/>
  <cols>
    <col min="1" max="1" width="12.7109375" style="12" customWidth="1"/>
    <col min="2" max="2" width="41.5703125" style="12" customWidth="1"/>
    <col min="3" max="3" width="11.85546875" style="12" customWidth="1"/>
    <col min="4" max="6" width="8.7109375" style="12" customWidth="1"/>
    <col min="7" max="7" width="18.140625" style="12" customWidth="1"/>
    <col min="8" max="14" width="8.7109375" style="12" customWidth="1"/>
    <col min="15" max="17" width="9.140625" style="12"/>
  </cols>
  <sheetData>
    <row r="1" spans="1:17" s="3" customFormat="1" ht="45" customHeight="1">
      <c r="A1" s="10"/>
      <c r="B1" s="50" t="s">
        <v>160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s="2" customFormat="1" ht="17.25" customHeight="1">
      <c r="A2" s="4" t="s">
        <v>15</v>
      </c>
      <c r="B2" s="15" t="s">
        <v>56</v>
      </c>
      <c r="C2" s="4" t="s">
        <v>1</v>
      </c>
      <c r="D2" s="16" t="s">
        <v>53</v>
      </c>
      <c r="E2" s="33"/>
      <c r="F2" s="33"/>
      <c r="G2" s="118" t="s">
        <v>52</v>
      </c>
      <c r="H2" s="17" t="s">
        <v>5</v>
      </c>
      <c r="I2" s="32"/>
      <c r="J2" s="32"/>
      <c r="K2" s="17" t="s">
        <v>13</v>
      </c>
      <c r="L2" s="32"/>
      <c r="M2" s="32"/>
      <c r="N2" s="33"/>
      <c r="O2" s="18"/>
      <c r="P2" s="19"/>
    </row>
    <row r="3" spans="1:17" s="2" customFormat="1" ht="18" customHeight="1">
      <c r="A3" s="5" t="s">
        <v>48</v>
      </c>
      <c r="B3" s="20" t="s">
        <v>0</v>
      </c>
      <c r="C3" s="5" t="s">
        <v>49</v>
      </c>
      <c r="D3" s="33" t="s">
        <v>2</v>
      </c>
      <c r="E3" s="29" t="s">
        <v>3</v>
      </c>
      <c r="F3" s="29" t="s">
        <v>4</v>
      </c>
      <c r="G3" s="119"/>
      <c r="H3" s="29" t="s">
        <v>6</v>
      </c>
      <c r="I3" s="29" t="s">
        <v>8</v>
      </c>
      <c r="J3" s="29" t="s">
        <v>7</v>
      </c>
      <c r="K3" s="29" t="s">
        <v>10</v>
      </c>
      <c r="L3" s="29" t="s">
        <v>11</v>
      </c>
      <c r="M3" s="29" t="s">
        <v>12</v>
      </c>
      <c r="N3" s="29" t="s">
        <v>9</v>
      </c>
      <c r="O3" s="21"/>
      <c r="P3" s="19"/>
    </row>
    <row r="4" spans="1:17" ht="20.100000000000001" customHeight="1">
      <c r="A4" s="56"/>
      <c r="B4" s="44" t="s">
        <v>14</v>
      </c>
      <c r="C4" s="7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7" s="8" customFormat="1" ht="20.100000000000001" customHeight="1">
      <c r="A5" s="40" t="s">
        <v>106</v>
      </c>
      <c r="B5" s="40" t="s">
        <v>104</v>
      </c>
      <c r="C5" s="41" t="s">
        <v>51</v>
      </c>
      <c r="D5" s="37">
        <v>5.5</v>
      </c>
      <c r="E5" s="38">
        <v>6.2</v>
      </c>
      <c r="F5" s="37">
        <v>18.7</v>
      </c>
      <c r="G5" s="38">
        <v>152.19999999999999</v>
      </c>
      <c r="H5" s="42">
        <v>44.3</v>
      </c>
      <c r="I5" s="38">
        <v>0.1</v>
      </c>
      <c r="J5" s="38">
        <v>0.9</v>
      </c>
      <c r="K5" s="37">
        <v>155.19999999999999</v>
      </c>
      <c r="L5" s="38">
        <v>19.600000000000001</v>
      </c>
      <c r="M5" s="42">
        <v>130.30000000000001</v>
      </c>
      <c r="N5" s="42">
        <v>0.5</v>
      </c>
      <c r="O5" s="22"/>
      <c r="P5" s="22"/>
      <c r="Q5" s="22"/>
    </row>
    <row r="6" spans="1:17" ht="20.100000000000001" customHeight="1">
      <c r="A6" s="40" t="s">
        <v>79</v>
      </c>
      <c r="B6" s="40" t="s">
        <v>43</v>
      </c>
      <c r="C6" s="43" t="s">
        <v>101</v>
      </c>
      <c r="D6" s="59">
        <v>9.4</v>
      </c>
      <c r="E6" s="59">
        <v>8.9</v>
      </c>
      <c r="F6" s="58">
        <v>22.2</v>
      </c>
      <c r="G6" s="58">
        <v>209.9</v>
      </c>
      <c r="H6" s="66">
        <v>0.1</v>
      </c>
      <c r="I6" s="59">
        <v>0.4</v>
      </c>
      <c r="J6" s="59">
        <v>0.1</v>
      </c>
      <c r="K6" s="59">
        <v>276</v>
      </c>
      <c r="L6" s="59">
        <v>18.3</v>
      </c>
      <c r="M6" s="60">
        <v>173.1</v>
      </c>
      <c r="N6" s="60">
        <v>0.7</v>
      </c>
      <c r="P6"/>
      <c r="Q6"/>
    </row>
    <row r="7" spans="1:17" ht="20.100000000000001" customHeight="1">
      <c r="A7" s="40" t="s">
        <v>79</v>
      </c>
      <c r="B7" s="40" t="s">
        <v>78</v>
      </c>
      <c r="C7" s="43" t="s">
        <v>50</v>
      </c>
      <c r="D7" s="60">
        <v>3.2</v>
      </c>
      <c r="E7" s="66">
        <v>0.4</v>
      </c>
      <c r="F7" s="60">
        <v>19.3</v>
      </c>
      <c r="G7" s="58">
        <v>124.7</v>
      </c>
      <c r="H7" s="66">
        <v>0</v>
      </c>
      <c r="I7" s="59">
        <v>0</v>
      </c>
      <c r="J7" s="59">
        <v>0</v>
      </c>
      <c r="K7" s="60">
        <v>9.1999999999999993</v>
      </c>
      <c r="L7" s="60">
        <v>13.2</v>
      </c>
      <c r="M7" s="60">
        <v>34.799999999999997</v>
      </c>
      <c r="N7" s="58">
        <v>0.4</v>
      </c>
      <c r="P7"/>
      <c r="Q7"/>
    </row>
    <row r="8" spans="1:17" ht="19.5" customHeight="1">
      <c r="A8" s="40" t="s">
        <v>105</v>
      </c>
      <c r="B8" s="111" t="s">
        <v>26</v>
      </c>
      <c r="C8" s="112">
        <v>200</v>
      </c>
      <c r="D8" s="58">
        <v>2.37</v>
      </c>
      <c r="E8" s="58">
        <v>0.3</v>
      </c>
      <c r="F8" s="58">
        <v>14.49</v>
      </c>
      <c r="G8" s="60">
        <v>93.5</v>
      </c>
      <c r="H8" s="58">
        <v>0.03</v>
      </c>
      <c r="I8" s="58">
        <v>0</v>
      </c>
      <c r="J8" s="60">
        <v>0</v>
      </c>
      <c r="K8" s="58">
        <v>0.33</v>
      </c>
      <c r="L8" s="60">
        <v>6.9</v>
      </c>
      <c r="M8" s="60">
        <v>9.9</v>
      </c>
      <c r="N8" s="60">
        <v>26.1</v>
      </c>
      <c r="O8"/>
      <c r="P8"/>
      <c r="Q8"/>
    </row>
    <row r="9" spans="1:17" ht="19.5" customHeight="1">
      <c r="A9" s="40"/>
      <c r="B9" s="44" t="s">
        <v>16</v>
      </c>
      <c r="C9" s="114">
        <f>C8+C7+C5+60</f>
        <v>500</v>
      </c>
      <c r="D9" s="61">
        <f t="shared" ref="D9:N9" si="0">SUM(D5:D8)</f>
        <v>20.470000000000002</v>
      </c>
      <c r="E9" s="62">
        <f t="shared" si="0"/>
        <v>15.800000000000002</v>
      </c>
      <c r="F9" s="61">
        <f t="shared" si="0"/>
        <v>74.69</v>
      </c>
      <c r="G9" s="61">
        <f t="shared" si="0"/>
        <v>580.29999999999995</v>
      </c>
      <c r="H9" s="63">
        <f t="shared" si="0"/>
        <v>44.43</v>
      </c>
      <c r="I9" s="62">
        <f t="shared" si="0"/>
        <v>0.5</v>
      </c>
      <c r="J9" s="62">
        <f>SUM(J6:J8)</f>
        <v>0.1</v>
      </c>
      <c r="K9" s="61">
        <f>SUM(K8:K8)</f>
        <v>0.33</v>
      </c>
      <c r="L9" s="62">
        <f t="shared" si="0"/>
        <v>58.000000000000007</v>
      </c>
      <c r="M9" s="63">
        <f t="shared" si="0"/>
        <v>348.09999999999997</v>
      </c>
      <c r="N9" s="63">
        <f t="shared" si="0"/>
        <v>27.700000000000003</v>
      </c>
      <c r="O9"/>
      <c r="P9"/>
      <c r="Q9"/>
    </row>
    <row r="10" spans="1:17" ht="20.100000000000001" customHeight="1">
      <c r="A10" s="40"/>
      <c r="B10" s="44"/>
      <c r="C10" s="52"/>
      <c r="D10" s="45"/>
      <c r="E10" s="46"/>
      <c r="F10" s="45"/>
      <c r="G10" s="45"/>
      <c r="H10" s="54"/>
      <c r="I10" s="46"/>
      <c r="J10" s="46"/>
      <c r="K10" s="45"/>
      <c r="L10" s="46"/>
      <c r="M10" s="54"/>
      <c r="N10" s="54"/>
    </row>
    <row r="11" spans="1:17" s="1" customFormat="1" ht="20.100000000000001" customHeight="1">
      <c r="A11" s="44"/>
      <c r="B11" s="44" t="s">
        <v>31</v>
      </c>
      <c r="C11" s="47"/>
      <c r="D11" s="46"/>
      <c r="E11" s="46"/>
      <c r="F11" s="46"/>
      <c r="G11" s="45"/>
      <c r="H11" s="46"/>
      <c r="I11" s="46"/>
      <c r="J11" s="46"/>
      <c r="K11" s="46"/>
      <c r="L11" s="46"/>
      <c r="M11" s="46"/>
      <c r="N11" s="46"/>
      <c r="O11" s="18"/>
      <c r="P11" s="18"/>
      <c r="Q11" s="18"/>
    </row>
    <row r="12" spans="1:17" s="1" customFormat="1" ht="20.100000000000001" customHeight="1">
      <c r="A12" s="40" t="s">
        <v>44</v>
      </c>
      <c r="B12" s="40" t="s">
        <v>73</v>
      </c>
      <c r="C12" s="41" t="s">
        <v>77</v>
      </c>
      <c r="D12" s="59">
        <v>0.28000000000000003</v>
      </c>
      <c r="E12" s="59">
        <v>0.04</v>
      </c>
      <c r="F12" s="59">
        <v>0.72</v>
      </c>
      <c r="G12" s="58">
        <v>4.8</v>
      </c>
      <c r="H12" s="59">
        <v>0</v>
      </c>
      <c r="I12" s="59">
        <v>0.02</v>
      </c>
      <c r="J12" s="59">
        <v>0.18</v>
      </c>
      <c r="K12" s="59">
        <v>6.8</v>
      </c>
      <c r="L12" s="59">
        <v>5.6</v>
      </c>
      <c r="M12" s="59">
        <v>12</v>
      </c>
      <c r="N12" s="59">
        <v>0.2</v>
      </c>
      <c r="O12" s="18"/>
    </row>
    <row r="13" spans="1:17" s="8" customFormat="1" ht="20.25" customHeight="1">
      <c r="A13" s="40" t="s">
        <v>36</v>
      </c>
      <c r="B13" s="35" t="s">
        <v>107</v>
      </c>
      <c r="C13" s="41" t="s">
        <v>51</v>
      </c>
      <c r="D13" s="37">
        <v>5.4</v>
      </c>
      <c r="E13" s="38">
        <v>11.4</v>
      </c>
      <c r="F13" s="38">
        <v>22.2</v>
      </c>
      <c r="G13" s="37">
        <v>106.1</v>
      </c>
      <c r="H13" s="38">
        <v>9.99</v>
      </c>
      <c r="I13" s="38">
        <v>0.04</v>
      </c>
      <c r="J13" s="38">
        <v>8.59</v>
      </c>
      <c r="K13" s="38">
        <v>48.59</v>
      </c>
      <c r="L13" s="38">
        <v>21.82</v>
      </c>
      <c r="M13" s="38">
        <v>49.77</v>
      </c>
      <c r="N13" s="38">
        <v>0.02</v>
      </c>
      <c r="O13" s="22"/>
      <c r="P13" s="22"/>
      <c r="Q13" s="22"/>
    </row>
    <row r="14" spans="1:17" s="8" customFormat="1" ht="20.100000000000001" customHeight="1">
      <c r="A14" s="40" t="s">
        <v>109</v>
      </c>
      <c r="B14" s="40" t="s">
        <v>72</v>
      </c>
      <c r="C14" s="41" t="s">
        <v>108</v>
      </c>
      <c r="D14" s="38">
        <v>12.7</v>
      </c>
      <c r="E14" s="38">
        <v>30.3</v>
      </c>
      <c r="F14" s="38">
        <v>17</v>
      </c>
      <c r="G14" s="37">
        <v>393.9</v>
      </c>
      <c r="H14" s="37">
        <v>0</v>
      </c>
      <c r="I14" s="38">
        <v>0.4</v>
      </c>
      <c r="J14" s="38">
        <v>6.9</v>
      </c>
      <c r="K14" s="38">
        <v>29.5</v>
      </c>
      <c r="L14" s="38">
        <v>44.1</v>
      </c>
      <c r="M14" s="38">
        <v>185.4</v>
      </c>
      <c r="N14" s="38">
        <v>3.1</v>
      </c>
      <c r="O14" s="22"/>
      <c r="P14" s="22"/>
      <c r="Q14" s="22"/>
    </row>
    <row r="15" spans="1:17" s="8" customFormat="1" ht="20.100000000000001" customHeight="1">
      <c r="A15" s="40" t="s">
        <v>59</v>
      </c>
      <c r="B15" s="40" t="s">
        <v>88</v>
      </c>
      <c r="C15" s="41" t="s">
        <v>51</v>
      </c>
      <c r="D15" s="59">
        <v>1</v>
      </c>
      <c r="E15" s="59">
        <v>0</v>
      </c>
      <c r="F15" s="59">
        <v>25.7</v>
      </c>
      <c r="G15" s="58">
        <v>141.19999999999999</v>
      </c>
      <c r="H15" s="59">
        <v>0</v>
      </c>
      <c r="I15" s="59">
        <v>4</v>
      </c>
      <c r="J15" s="59">
        <v>0.2</v>
      </c>
      <c r="K15" s="59">
        <v>14</v>
      </c>
      <c r="L15" s="59">
        <v>8</v>
      </c>
      <c r="M15" s="59">
        <v>14</v>
      </c>
      <c r="N15" s="59">
        <v>2.8</v>
      </c>
      <c r="O15" s="22"/>
    </row>
    <row r="16" spans="1:17" s="8" customFormat="1" ht="20.100000000000001" customHeight="1">
      <c r="A16" s="40" t="s">
        <v>79</v>
      </c>
      <c r="B16" s="40" t="s">
        <v>85</v>
      </c>
      <c r="C16" s="41" t="s">
        <v>82</v>
      </c>
      <c r="D16" s="59">
        <v>3.36</v>
      </c>
      <c r="E16" s="59">
        <v>0.66</v>
      </c>
      <c r="F16" s="59">
        <v>33.9</v>
      </c>
      <c r="G16" s="58">
        <v>138</v>
      </c>
      <c r="H16" s="59">
        <v>0</v>
      </c>
      <c r="I16" s="59">
        <v>0.7</v>
      </c>
      <c r="J16" s="59">
        <v>0</v>
      </c>
      <c r="K16" s="59">
        <v>13.8</v>
      </c>
      <c r="L16" s="59">
        <v>15</v>
      </c>
      <c r="M16" s="59">
        <v>63.6</v>
      </c>
      <c r="N16" s="59">
        <v>1.9</v>
      </c>
      <c r="O16" s="22"/>
      <c r="P16" s="22"/>
    </row>
    <row r="17" spans="1:17" s="1" customFormat="1" ht="20.100000000000001" customHeight="1">
      <c r="A17" s="44"/>
      <c r="B17" s="44" t="s">
        <v>32</v>
      </c>
      <c r="C17" s="114">
        <f>60+C15+C14+C13+C12</f>
        <v>700</v>
      </c>
      <c r="D17" s="45">
        <f t="shared" ref="D17:N17" si="1">SUM(D12:D16)</f>
        <v>22.74</v>
      </c>
      <c r="E17" s="46">
        <f t="shared" si="1"/>
        <v>42.4</v>
      </c>
      <c r="F17" s="46">
        <f t="shared" si="1"/>
        <v>99.52000000000001</v>
      </c>
      <c r="G17" s="45">
        <f t="shared" si="1"/>
        <v>784</v>
      </c>
      <c r="H17" s="46">
        <f t="shared" si="1"/>
        <v>9.99</v>
      </c>
      <c r="I17" s="46">
        <f t="shared" si="1"/>
        <v>5.16</v>
      </c>
      <c r="J17" s="46">
        <f t="shared" si="1"/>
        <v>15.87</v>
      </c>
      <c r="K17" s="46">
        <f t="shared" si="1"/>
        <v>112.69</v>
      </c>
      <c r="L17" s="46">
        <f t="shared" si="1"/>
        <v>94.52000000000001</v>
      </c>
      <c r="M17" s="46">
        <f t="shared" si="1"/>
        <v>324.77000000000004</v>
      </c>
      <c r="N17" s="46">
        <f t="shared" si="1"/>
        <v>8.02</v>
      </c>
      <c r="O17" s="18"/>
      <c r="P17" s="18"/>
      <c r="Q17" s="18"/>
    </row>
    <row r="18" spans="1:17" ht="20.100000000000001" customHeight="1">
      <c r="A18" s="70"/>
      <c r="B18" s="69"/>
      <c r="C18" s="64"/>
      <c r="D18" s="72"/>
      <c r="E18" s="72"/>
      <c r="F18" s="72"/>
      <c r="G18" s="73"/>
      <c r="H18" s="72"/>
      <c r="I18" s="72"/>
      <c r="J18" s="72"/>
      <c r="K18" s="72"/>
      <c r="L18" s="72"/>
      <c r="M18" s="72"/>
      <c r="N18" s="72"/>
    </row>
    <row r="19" spans="1:17" ht="20.100000000000001" customHeight="1">
      <c r="A19" s="40"/>
      <c r="B19" s="44" t="s">
        <v>45</v>
      </c>
      <c r="C19" s="41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P19"/>
      <c r="Q19"/>
    </row>
    <row r="20" spans="1:17" ht="20.100000000000001" customHeight="1">
      <c r="A20" s="34"/>
      <c r="B20" s="35" t="s">
        <v>135</v>
      </c>
      <c r="C20" s="36">
        <v>200</v>
      </c>
      <c r="D20" s="37">
        <v>1</v>
      </c>
      <c r="E20" s="38">
        <v>0</v>
      </c>
      <c r="F20" s="38">
        <v>12.7</v>
      </c>
      <c r="G20" s="37">
        <v>86</v>
      </c>
      <c r="H20" s="38">
        <v>0</v>
      </c>
      <c r="I20" s="38">
        <v>0.01</v>
      </c>
      <c r="J20" s="38">
        <v>2</v>
      </c>
      <c r="K20" s="37">
        <v>7</v>
      </c>
      <c r="L20" s="38">
        <v>4</v>
      </c>
      <c r="M20" s="38">
        <v>7</v>
      </c>
      <c r="N20" s="37">
        <v>1.4</v>
      </c>
      <c r="Q20"/>
    </row>
    <row r="21" spans="1:17" ht="20.100000000000001" customHeight="1">
      <c r="A21" s="40"/>
      <c r="B21" s="44" t="s">
        <v>16</v>
      </c>
      <c r="C21" s="114">
        <v>200</v>
      </c>
      <c r="D21" s="61">
        <f t="shared" ref="D21:N21" si="2">SUM(D20:D20)</f>
        <v>1</v>
      </c>
      <c r="E21" s="62">
        <f t="shared" si="2"/>
        <v>0</v>
      </c>
      <c r="F21" s="61">
        <f t="shared" si="2"/>
        <v>12.7</v>
      </c>
      <c r="G21" s="61">
        <f t="shared" si="2"/>
        <v>86</v>
      </c>
      <c r="H21" s="63">
        <f t="shared" si="2"/>
        <v>0</v>
      </c>
      <c r="I21" s="62">
        <f t="shared" si="2"/>
        <v>0.01</v>
      </c>
      <c r="J21" s="62">
        <f t="shared" si="2"/>
        <v>2</v>
      </c>
      <c r="K21" s="61">
        <f t="shared" si="2"/>
        <v>7</v>
      </c>
      <c r="L21" s="62">
        <f t="shared" si="2"/>
        <v>4</v>
      </c>
      <c r="M21" s="63">
        <f t="shared" si="2"/>
        <v>7</v>
      </c>
      <c r="N21" s="61">
        <f t="shared" si="2"/>
        <v>1.4</v>
      </c>
      <c r="P21"/>
      <c r="Q21"/>
    </row>
  </sheetData>
  <mergeCells count="1">
    <mergeCell ref="G2:G3"/>
  </mergeCells>
  <phoneticPr fontId="1" type="noConversion"/>
  <pageMargins left="0.75" right="0.75" top="1" bottom="1" header="0.5" footer="0.5"/>
  <pageSetup paperSize="9"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27.05</vt:lpstr>
      <vt:lpstr>28.05</vt:lpstr>
      <vt:lpstr>29.05</vt:lpstr>
      <vt:lpstr>30.05</vt:lpstr>
      <vt:lpstr>2.06</vt:lpstr>
      <vt:lpstr>3.06</vt:lpstr>
      <vt:lpstr>4.06</vt:lpstr>
      <vt:lpstr>5.06</vt:lpstr>
      <vt:lpstr>6.06</vt:lpstr>
      <vt:lpstr>09.06</vt:lpstr>
      <vt:lpstr>10.06</vt:lpstr>
      <vt:lpstr>11.06</vt:lpstr>
      <vt:lpstr>16.06</vt:lpstr>
      <vt:lpstr>17.06</vt:lpstr>
      <vt:lpstr>18.06</vt:lpstr>
      <vt:lpstr>19.06</vt:lpstr>
      <vt:lpstr>20.06</vt:lpstr>
      <vt:lpstr>23.06</vt:lpstr>
      <vt:lpstr>24.06</vt:lpstr>
      <vt:lpstr>25.06</vt:lpstr>
      <vt:lpstr>26.06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secretarcp</dc:creator>
  <cp:lastModifiedBy>Анастасия</cp:lastModifiedBy>
  <cp:lastPrinted>2025-05-27T10:17:42Z</cp:lastPrinted>
  <dcterms:created xsi:type="dcterms:W3CDTF">2012-07-31T09:28:08Z</dcterms:created>
  <dcterms:modified xsi:type="dcterms:W3CDTF">2025-05-27T10:18:17Z</dcterms:modified>
</cp:coreProperties>
</file>